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autoCompressPictures="0" defaultThemeVersion="124226"/>
  <mc:AlternateContent xmlns:mc="http://schemas.openxmlformats.org/markup-compatibility/2006">
    <mc:Choice Requires="x15">
      <x15ac:absPath xmlns:x15ac="http://schemas.microsoft.com/office/spreadsheetml/2010/11/ac" url="C:\Users\fratardif\Downloads\"/>
    </mc:Choice>
  </mc:AlternateContent>
  <xr:revisionPtr revIDLastSave="0" documentId="13_ncr:1_{C6A0BA7F-C652-4B6B-BBDB-D331BE588E46}" xr6:coauthVersionLast="47" xr6:coauthVersionMax="47" xr10:uidLastSave="{00000000-0000-0000-0000-000000000000}"/>
  <workbookProtection workbookAlgorithmName="SHA-512" workbookHashValue="oddo7LN6uAbACFHieVjAc3hNivr6inFhWEtuyPPu9OYBEVgUKtsL0UDHpMz+V8uL0Ee/52X2Rb0jIE1ZwJ7y1Q==" workbookSaltValue="GwRsPHNtbYkkRxkJqtNVlw==" workbookSpinCount="100000" lockStructure="1"/>
  <bookViews>
    <workbookView xWindow="-28920" yWindow="-120" windowWidth="29040" windowHeight="15840" tabRatio="870" activeTab="1" xr2:uid="{00000000-000D-0000-FFFF-FFFF00000000}"/>
  </bookViews>
  <sheets>
    <sheet name="Renseignements sur le projet" sheetId="40" r:id="rId1"/>
    <sheet name="Description du projet" sheetId="42" r:id="rId2"/>
    <sheet name="Travaux admissibles" sheetId="43" r:id="rId3"/>
    <sheet name="Dépenses admissibles" sheetId="38" r:id="rId4"/>
    <sheet name="Dépenses non admissibles" sheetId="44" r:id="rId5"/>
    <sheet name="Liste déroulante" sheetId="11"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2" i="40" l="1"/>
  <c r="B11" i="40"/>
  <c r="G11" i="40" s="1"/>
  <c r="A12" i="40"/>
  <c r="C47" i="40" l="1"/>
  <c r="C63" i="40"/>
  <c r="C55" i="40"/>
  <c r="C41" i="40"/>
  <c r="C30" i="40"/>
  <c r="C68" i="40" l="1"/>
  <c r="C65" i="40"/>
  <c r="B13" i="40"/>
  <c r="G67" i="40"/>
  <c r="C70" i="40" l="1"/>
  <c r="D77" i="40" l="1"/>
  <c r="D74" i="40"/>
  <c r="D75" i="40"/>
  <c r="D78" i="40"/>
  <c r="D79" i="40"/>
  <c r="D80" i="40"/>
  <c r="D81" i="40"/>
  <c r="D82" i="40"/>
</calcChain>
</file>

<file path=xl/sharedStrings.xml><?xml version="1.0" encoding="utf-8"?>
<sst xmlns="http://schemas.openxmlformats.org/spreadsheetml/2006/main" count="125" uniqueCount="86">
  <si>
    <t>Programme d’aide financière au développement des transports actifs dans les périmètres urbains (TAPU)</t>
  </si>
  <si>
    <t>Les cellules portant la mention « Sélectionner » comportent une liste déroulante accessible en cliquant sur la flèche située à l’extrême droite de la cellule.</t>
  </si>
  <si>
    <t xml:space="preserve">Les cellules en couleur sont bloquées et ne peuvent pas être modifiées. </t>
  </si>
  <si>
    <t xml:space="preserve">Section 1 – Renseignements sommaires sur le projet  </t>
  </si>
  <si>
    <t xml:space="preserve">Nom du demandeur </t>
  </si>
  <si>
    <t xml:space="preserve">Titre du projet </t>
  </si>
  <si>
    <t xml:space="preserve">Type de travaux </t>
  </si>
  <si>
    <t>Sélectionner</t>
  </si>
  <si>
    <t>Coûts maximaux admissibles</t>
  </si>
  <si>
    <t>Échéancier du projet</t>
  </si>
  <si>
    <t xml:space="preserve">Date de début </t>
  </si>
  <si>
    <t>Date de fin</t>
  </si>
  <si>
    <t>Section 2 – Détails financiers</t>
  </si>
  <si>
    <r>
      <t xml:space="preserve">Longueur </t>
    </r>
    <r>
      <rPr>
        <b/>
        <sz val="8"/>
        <rFont val="Arial"/>
        <family val="2"/>
      </rPr>
      <t>(en mètres)</t>
    </r>
  </si>
  <si>
    <r>
      <t xml:space="preserve">Coût </t>
    </r>
    <r>
      <rPr>
        <b/>
        <sz val="8"/>
        <rFont val="Arial"/>
        <family val="2"/>
      </rPr>
      <t>(avant taxes)</t>
    </r>
  </si>
  <si>
    <t>Offre de vélos en libre-service</t>
  </si>
  <si>
    <t>Nombre</t>
  </si>
  <si>
    <t>Vélos assistés</t>
  </si>
  <si>
    <t>Stations pour vélos assistés</t>
  </si>
  <si>
    <t>Déploiement initial (système informatique et communications)</t>
  </si>
  <si>
    <t>Autre (préciser)</t>
  </si>
  <si>
    <t>Offre de vélos en libre-service - Coûts directs totaux</t>
  </si>
  <si>
    <r>
      <t xml:space="preserve">Autres coûts </t>
    </r>
    <r>
      <rPr>
        <b/>
        <sz val="11"/>
        <color rgb="FFFF0000"/>
        <rFont val="Arial"/>
        <family val="2"/>
      </rPr>
      <t>non taxables</t>
    </r>
  </si>
  <si>
    <t>Autres coûts non taxables (préciser)</t>
  </si>
  <si>
    <r>
      <t xml:space="preserve">Autres coûts </t>
    </r>
    <r>
      <rPr>
        <b/>
        <sz val="11"/>
        <color rgb="FFFF0000"/>
        <rFont val="Arial"/>
        <family val="2"/>
      </rPr>
      <t>taxables</t>
    </r>
  </si>
  <si>
    <t>Autres coûts taxables (préciser)</t>
  </si>
  <si>
    <t>Autres coûts taxables totaux</t>
  </si>
  <si>
    <t>Coût du projet total</t>
  </si>
  <si>
    <t>Montage financier</t>
  </si>
  <si>
    <t xml:space="preserve">Provenance des fonds </t>
  </si>
  <si>
    <t>Montant</t>
  </si>
  <si>
    <t>%</t>
  </si>
  <si>
    <r>
      <t>Autres sources de financement du projet (organisme, municipalité, programme et ministère, etc.)</t>
    </r>
    <r>
      <rPr>
        <b/>
        <vertAlign val="superscript"/>
        <sz val="10"/>
        <rFont val="Arial"/>
        <family val="2"/>
      </rPr>
      <t>2</t>
    </r>
  </si>
  <si>
    <t>Description du projet</t>
  </si>
  <si>
    <r>
      <rPr>
        <b/>
        <sz val="11"/>
        <color theme="1"/>
        <rFont val="Arial"/>
        <family val="2"/>
      </rPr>
      <t xml:space="preserve">Potentiel d’utilisation (20 points) : </t>
    </r>
    <r>
      <rPr>
        <sz val="11"/>
        <color theme="1"/>
        <rFont val="Arial"/>
        <family val="2"/>
      </rPr>
      <t xml:space="preserve">
Nombre potentiel de personnes pouvant effectuer un transfert modal, des modes de transport motorisés aux modes de transport actifs, en fonction de la densité de population dans l’aire couverte par le projet (habitants par kilomètre carré).</t>
    </r>
  </si>
  <si>
    <r>
      <rPr>
        <b/>
        <sz val="11"/>
        <color theme="1"/>
        <rFont val="Arial"/>
        <family val="2"/>
      </rPr>
      <t>Importance stratégique (15 points) :</t>
    </r>
    <r>
      <rPr>
        <sz val="11"/>
        <color theme="1"/>
        <rFont val="Arial"/>
        <family val="2"/>
      </rPr>
      <t xml:space="preserve">
Importance du projet sur la stratégie d’augmentation des déplacements en transport actif, sur la base des destinations desservies (établissements d’enseignement, pôles d’emploi, présence de commerces et de services, présence de clientèles plus vulnérables). L’importance stratégique du projet peut également être en lien avec d’autres travaux à effectuer ou d’autres interventions à réaliser au même endroit, représentant des possibilités d’économie d’échelle (combinaison des frais de mobilisation de la main-d’œuvre, du matériel et des matériaux).</t>
    </r>
  </si>
  <si>
    <r>
      <rPr>
        <b/>
        <sz val="11"/>
        <color theme="1"/>
        <rFont val="Arial"/>
        <family val="2"/>
      </rPr>
      <t xml:space="preserve">Continuité (15 points) : </t>
    </r>
    <r>
      <rPr>
        <sz val="11"/>
        <color theme="1"/>
        <rFont val="Arial"/>
        <family val="2"/>
      </rPr>
      <t xml:space="preserve">
Possibilité d’assurer une bonne continuité des cheminements piétons et cyclistes par le développement, le parachèvement et l’interconnexion du réseau piétonnier et cyclable actuel et prévu. Pour les implantations ponctuelles, comme les stationnements pour vélos ou les vélos en libre-service, cette continuité s’évaluera sur la distribution géographique de ces éléments et donc sur le niveau de service en continu (distance entre les stationnements ou stations d’ancrage sur le 
territoire).</t>
    </r>
  </si>
  <si>
    <r>
      <rPr>
        <b/>
        <sz val="11"/>
        <color theme="1"/>
        <rFont val="Arial"/>
        <family val="2"/>
      </rPr>
      <t>Engagement du milieu (10 points) :</t>
    </r>
    <r>
      <rPr>
        <sz val="11"/>
        <color theme="1"/>
        <rFont val="Arial"/>
        <family val="2"/>
      </rPr>
      <t xml:space="preserve"> 
Démarche en place favorisant un mode de vie actif de sa population, notamment l’adhésion à des programmes comme la certification VÉLOSYMPATHIQUE, le programme À pied, à vélo, ville active ou la démarche Municipalités amies des aînés, l’existence d’un plan de mobilité durable ou d’un plan de transport incluant les transports actifs, l’existence d’une politique familiale, etc. 
Lorsqu’applicable, la part du contenu québécois dans les matériaux, le matériel et la main-d’œuvre est à considérer.</t>
    </r>
  </si>
  <si>
    <t xml:space="preserve">Type d'aménagements </t>
  </si>
  <si>
    <t>Accotements revêtus</t>
  </si>
  <si>
    <t>Bande cyclable unidirectionnelle</t>
  </si>
  <si>
    <t>Chaussée désignée</t>
  </si>
  <si>
    <t>Piste cyclable et sentier pédestre</t>
  </si>
  <si>
    <t xml:space="preserve">Piste cyclable et trottoir </t>
  </si>
  <si>
    <t xml:space="preserve">Piste cyclable seule </t>
  </si>
  <si>
    <t>Rue partagée</t>
  </si>
  <si>
    <t xml:space="preserve">Sentier polyvalent </t>
  </si>
  <si>
    <t>Stationnements pour vélos aux fins de transport en commun ou collectif ou ferroviaire</t>
  </si>
  <si>
    <t>Trottoir en corridor scolaire avec mesures d’apaisement de la circulation</t>
  </si>
  <si>
    <t>Implantation d’un corridor scolaire aménagé et signalisé</t>
  </si>
  <si>
    <t>Vélorue</t>
  </si>
  <si>
    <t>Construction d'un nouveau lien de transport actif</t>
  </si>
  <si>
    <t>Aménagement d'une chaussée désignée, d'une rue partagée ou d'une vélorue, y compris les mesures de réduction et d'apaisement de la circulation</t>
  </si>
  <si>
    <t>Construction de bandes cyclables</t>
  </si>
  <si>
    <t>Construction d'un ouvrage d'art ou d'une structure</t>
  </si>
  <si>
    <t>Stationnement pour vélos</t>
  </si>
  <si>
    <t>Installation ou déploiement d'un système de vélos en libre-service</t>
  </si>
  <si>
    <t>Durée du projet (dans le cas d’une entente de service)</t>
  </si>
  <si>
    <t>Type d’aménagements</t>
  </si>
  <si>
    <t>Autre type d’aménagement (préciser)</t>
  </si>
  <si>
    <t>Type d’aménagements - Coûts directs totaux</t>
  </si>
  <si>
    <t xml:space="preserve">Structures et ouvrages d’art </t>
  </si>
  <si>
    <t>Structures et ouvrages d’art (préciser)</t>
  </si>
  <si>
    <t>Structures et ouvrages d’art  - Coûts directs totaux</t>
  </si>
  <si>
    <r>
      <t xml:space="preserve">Frais de contingence </t>
    </r>
    <r>
      <rPr>
        <b/>
        <sz val="9"/>
        <rFont val="Arial"/>
        <family val="2"/>
      </rPr>
      <t xml:space="preserve">(maximum 15 %) </t>
    </r>
  </si>
  <si>
    <r>
      <t>Taxe non remboursée</t>
    </r>
    <r>
      <rPr>
        <b/>
        <sz val="9"/>
        <rFont val="Arial"/>
        <family val="2"/>
      </rPr>
      <t xml:space="preserve"> (50 % de la TVQ) </t>
    </r>
  </si>
  <si>
    <t>Fédéral – Fonds pour le transport actif</t>
  </si>
  <si>
    <r>
      <t xml:space="preserve">Décrire le projet, le territoire couvert et la population à desservir; expliquer comment le projet apporte une solution aux déplacements actifs des personnes sur le territoire concerné. </t>
    </r>
    <r>
      <rPr>
        <sz val="11"/>
        <color rgb="FFFF0000"/>
        <rFont val="Arial"/>
        <family val="2"/>
      </rPr>
      <t>Veuillez vous assurer de joindre un document de présentation détaillé du projet qui inclut toutes les informations requises listées aux modalités du programme aux pages 8 et 9, section Présentation d’une demande.</t>
    </r>
  </si>
  <si>
    <t>Critères d’évaluation – Veuillez fournir un justificatif pour chacun des critères</t>
  </si>
  <si>
    <r>
      <rPr>
        <b/>
        <sz val="11"/>
        <color theme="1"/>
        <rFont val="Arial"/>
        <family val="2"/>
      </rPr>
      <t>Sécurité (20 points) :</t>
    </r>
    <r>
      <rPr>
        <sz val="11"/>
        <color theme="1"/>
        <rFont val="Arial"/>
        <family val="2"/>
      </rPr>
      <t xml:space="preserve"> 
Appréciation de l’amélioration de la sécurité des piétons et des cyclistes par rapport à la situation avant la réalisation du projet, quels que soient l’âge ou l’habileté des usagers. Dans le cas des stationnements pour vélos et des vélos en libre-service, c’est la convivialité du milieu où ils s’insèrent qui détermine le niveau de sécurité des usagers (présence de voies cyclables, de rues paisibles).</t>
    </r>
  </si>
  <si>
    <r>
      <rPr>
        <b/>
        <sz val="11"/>
        <color theme="1"/>
        <rFont val="Arial"/>
        <family val="2"/>
      </rPr>
      <t xml:space="preserve">Caractère multimodal (10 points) : </t>
    </r>
    <r>
      <rPr>
        <sz val="11"/>
        <color theme="1"/>
        <rFont val="Arial"/>
        <family val="2"/>
      </rPr>
      <t xml:space="preserve">
Possibilité d’interconnexion avec d’autres réseaux de transport en remplacement de l’automobile : métro, train, autobus, stationnement incitatif, autocar interurbain, traversier, etc.</t>
    </r>
  </si>
  <si>
    <r>
      <rPr>
        <b/>
        <sz val="11"/>
        <color rgb="FF000000"/>
        <rFont val="Arial"/>
        <family val="2"/>
      </rPr>
      <t xml:space="preserve">Accessibilité (10 points) : 
</t>
    </r>
    <r>
      <rPr>
        <sz val="11"/>
        <color rgb="FF000000"/>
        <rFont val="Arial"/>
        <family val="2"/>
      </rPr>
      <t>Possibilité pour une plus grande part de la population, notamment pour les personnes en situation de handicap lié à la mobilité ou la motricité, ou ayant des limitations cognitives ou sensorielles, d’utiliser l’infrastructure ou le service. Cette accessibilité se mesure également par la capacité du projet à favoriser l’universalité des clientèles (tout âge, genre ou origine ethnique et culturelle) et l’inclusion sociale (milieu défavorisé, coût d’utilisation abordable dans le cas des vélos en libre-service).</t>
    </r>
  </si>
  <si>
    <t>Période annuelle d’exploitation du service (pour les vélos libre-service)</t>
  </si>
  <si>
    <r>
      <t>Montant maximal de l’aide financière au Programme TAPU</t>
    </r>
    <r>
      <rPr>
        <vertAlign val="superscript"/>
        <sz val="11"/>
        <color rgb="FF000000"/>
        <rFont val="Arial"/>
        <family val="2"/>
      </rPr>
      <t>1</t>
    </r>
    <r>
      <rPr>
        <sz val="11"/>
        <color rgb="FF000000"/>
        <rFont val="Arial"/>
        <family val="2"/>
      </rPr>
      <t xml:space="preserve"> (50 %)</t>
    </r>
  </si>
  <si>
    <t>Autres coûts non taxables totaux</t>
  </si>
  <si>
    <t>202X-XX-XX</t>
  </si>
  <si>
    <t>Vélos ordinaires</t>
  </si>
  <si>
    <t>Stations pour vélos ordinaires</t>
  </si>
  <si>
    <r>
      <rPr>
        <vertAlign val="superscript"/>
        <sz val="8"/>
        <rFont val="Arial"/>
        <family val="2"/>
      </rPr>
      <t xml:space="preserve">2 </t>
    </r>
    <r>
      <rPr>
        <sz val="8"/>
        <rFont val="Arial"/>
        <family val="2"/>
      </rPr>
      <t>Pour être admissible, un projet ne doit pas avoir reçu une aide dans le cadre d’un autre programme d’aide financière administré par le Ministère, soit notamment :  
- Programme d’aide à la voirie locale (PAVL); 
- Programme d’aide financière du Fonds de la sécurité routière (PAFFSR); 
- Programme d’aide aux infrastructures de transport actif (Véloce III).</t>
    </r>
  </si>
  <si>
    <r>
      <rPr>
        <vertAlign val="superscript"/>
        <sz val="8"/>
        <color theme="1"/>
        <rFont val="Arial"/>
        <family val="2"/>
      </rPr>
      <t>1</t>
    </r>
    <r>
      <rPr>
        <sz val="8"/>
        <color theme="1"/>
        <rFont val="Arial"/>
        <family val="2"/>
      </rPr>
      <t xml:space="preserve"> Voir l’onglet </t>
    </r>
    <r>
      <rPr>
        <i/>
        <sz val="8"/>
        <color theme="1"/>
        <rFont val="Arial"/>
        <family val="2"/>
      </rPr>
      <t>Travaux admissibles</t>
    </r>
    <r>
      <rPr>
        <sz val="8"/>
        <color theme="1"/>
        <rFont val="Arial"/>
        <family val="2"/>
      </rPr>
      <t>.</t>
    </r>
  </si>
  <si>
    <t>https://www.transports.gouv.qc.ca/fr/aide-finan/municipalites/Documents/modalites-TAPU-2022-2025.pdf</t>
  </si>
  <si>
    <t>s.o.</t>
  </si>
  <si>
    <t>Aide financière demandée au Programme TAPU (maximum 50 %)</t>
  </si>
  <si>
    <t>Contribution de la municipalité ou de l'organisme (minimum 20 %)</t>
  </si>
  <si>
    <t>Financement</t>
  </si>
  <si>
    <t>Coût des travaux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</si>
</sst>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 #,##0_)\ &quot;$&quot;_ ;_ * \(#,##0\)\ &quot;$&quot;_ ;_ * &quot;-&quot;_)\ &quot;$&quot;_ ;_ @_ "/>
    <numFmt numFmtId="44" formatCode="_ * #,##0.00_)\ &quot;$&quot;_ ;_ * \(#,##0.00\)\ &quot;$&quot;_ ;_ * &quot;-&quot;??_)\ &quot;$&quot;_ ;_ @_ "/>
    <numFmt numFmtId="164" formatCode="0.0%"/>
    <numFmt numFmtId="165" formatCode="0.000%"/>
    <numFmt numFmtId="166" formatCode="#,##0\ [$$-C0C]"/>
    <numFmt numFmtId="167" formatCode="0.0"/>
    <numFmt numFmtId="168" formatCode="_ * #,##0_ \ [$$-C0C]_ ;_ * \-#,##0\ \ [$$-C0C]_ ;_ * &quot;-&quot;??_ \ [$$-C0C]_ ;_ @_ "/>
    <numFmt numFmtId="169" formatCode="_ * #,##0_)\ &quot;$&quot;_ ;_ * \(#,##0\)\ &quot;$&quot;_ ;_ * &quot;-&quot;??_)\ &quot;$&quot;_ ;_ @_ "/>
  </numFmts>
  <fonts count="31"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color theme="1"/>
      <name val="Arial"/>
      <family val="2"/>
    </font>
    <font>
      <b/>
      <sz val="11"/>
      <name val="Arial"/>
      <family val="2"/>
    </font>
    <font>
      <sz val="8"/>
      <name val="Calibri"/>
      <family val="2"/>
      <scheme val="minor"/>
    </font>
    <font>
      <sz val="11"/>
      <name val="Arial"/>
      <family val="2"/>
    </font>
    <font>
      <sz val="8"/>
      <name val="Arial"/>
      <family val="2"/>
    </font>
    <font>
      <sz val="8"/>
      <color theme="1"/>
      <name val="Arial"/>
      <family val="2"/>
    </font>
    <font>
      <sz val="11"/>
      <color rgb="FFFF0000"/>
      <name val="Arial"/>
      <family val="2"/>
    </font>
    <font>
      <sz val="12"/>
      <color rgb="FFFF0000"/>
      <name val="Arial"/>
      <family val="2"/>
    </font>
    <font>
      <b/>
      <sz val="10"/>
      <name val="Arial"/>
      <family val="2"/>
    </font>
    <font>
      <sz val="16"/>
      <color theme="1"/>
      <name val="Calibri"/>
      <family val="2"/>
      <scheme val="minor"/>
    </font>
    <font>
      <sz val="11"/>
      <color rgb="FF000000"/>
      <name val="Arial"/>
      <family val="2"/>
    </font>
    <font>
      <b/>
      <sz val="11"/>
      <color rgb="FF000000"/>
      <name val="Arial"/>
      <family val="2"/>
    </font>
    <font>
      <vertAlign val="superscript"/>
      <sz val="8"/>
      <color theme="1"/>
      <name val="Arial"/>
      <family val="2"/>
    </font>
    <font>
      <b/>
      <sz val="8"/>
      <name val="Arial"/>
      <family val="2"/>
    </font>
    <font>
      <b/>
      <sz val="12"/>
      <color theme="1"/>
      <name val="Arial"/>
      <family val="2"/>
    </font>
    <font>
      <sz val="11"/>
      <color theme="1"/>
      <name val="Arial"/>
      <family val="2"/>
    </font>
    <font>
      <vertAlign val="superscript"/>
      <sz val="11"/>
      <color rgb="FF000000"/>
      <name val="Arial"/>
      <family val="2"/>
    </font>
    <font>
      <sz val="11"/>
      <color rgb="FF444444"/>
      <name val="Arial"/>
      <family val="2"/>
    </font>
    <font>
      <b/>
      <sz val="11"/>
      <color rgb="FFFF0000"/>
      <name val="Arial"/>
      <family val="2"/>
    </font>
    <font>
      <b/>
      <sz val="9"/>
      <name val="Arial"/>
      <family val="2"/>
    </font>
    <font>
      <b/>
      <sz val="11"/>
      <color theme="1"/>
      <name val="Arial"/>
      <family val="2"/>
    </font>
    <font>
      <b/>
      <vertAlign val="superscript"/>
      <sz val="10"/>
      <name val="Arial"/>
      <family val="2"/>
    </font>
    <font>
      <sz val="7"/>
      <color theme="1"/>
      <name val="Arial"/>
      <family val="2"/>
    </font>
    <font>
      <vertAlign val="superscript"/>
      <sz val="8"/>
      <name val="Arial"/>
      <family val="2"/>
    </font>
    <font>
      <i/>
      <sz val="8"/>
      <color theme="1"/>
      <name val="Arial"/>
      <family val="2"/>
    </font>
    <font>
      <b/>
      <sz val="14"/>
      <color theme="1"/>
      <name val="Arial"/>
      <family val="2"/>
    </font>
    <font>
      <u/>
      <sz val="11"/>
      <color theme="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rgb="FF000000"/>
      </patternFill>
    </fill>
    <fill>
      <patternFill patternType="solid">
        <fgColor rgb="FFC5D9F1"/>
        <bgColor indexed="64"/>
      </patternFill>
    </fill>
    <fill>
      <patternFill patternType="solid">
        <fgColor rgb="FFFFFFFF"/>
        <bgColor rgb="FF000000"/>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diagonal/>
    </border>
  </borders>
  <cellStyleXfs count="11">
    <xf numFmtId="0" fontId="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44"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cellStyleXfs>
  <cellXfs count="106">
    <xf numFmtId="0" fontId="0" fillId="0" borderId="0" xfId="0"/>
    <xf numFmtId="0" fontId="1" fillId="0" borderId="0" xfId="0" applyFont="1"/>
    <xf numFmtId="164" fontId="0" fillId="0" borderId="0" xfId="9" applyNumberFormat="1" applyFont="1"/>
    <xf numFmtId="0" fontId="0" fillId="0" borderId="0" xfId="0" applyAlignment="1">
      <alignment horizontal="center"/>
    </xf>
    <xf numFmtId="165" fontId="0" fillId="0" borderId="0" xfId="9" applyNumberFormat="1" applyFont="1"/>
    <xf numFmtId="0" fontId="13" fillId="2" borderId="0" xfId="0" applyFont="1" applyFill="1"/>
    <xf numFmtId="0" fontId="11" fillId="2" borderId="0" xfId="0" applyFont="1" applyFill="1"/>
    <xf numFmtId="44" fontId="4" fillId="0" borderId="8" xfId="8" applyFont="1" applyBorder="1" applyAlignment="1" applyProtection="1">
      <alignment vertical="top" wrapText="1"/>
      <protection locked="0"/>
    </xf>
    <xf numFmtId="44" fontId="4" fillId="0" borderId="3" xfId="8" applyFont="1" applyBorder="1" applyAlignment="1" applyProtection="1">
      <alignment vertical="top" wrapText="1"/>
      <protection locked="0"/>
    </xf>
    <xf numFmtId="44" fontId="24" fillId="0" borderId="3" xfId="8" applyFont="1" applyBorder="1" applyAlignment="1" applyProtection="1">
      <alignment vertical="top" wrapText="1"/>
      <protection locked="0"/>
    </xf>
    <xf numFmtId="44" fontId="4" fillId="0" borderId="1" xfId="8" applyFont="1" applyBorder="1" applyAlignment="1" applyProtection="1">
      <alignment vertical="top" wrapText="1"/>
      <protection locked="0"/>
    </xf>
    <xf numFmtId="44" fontId="4" fillId="4" borderId="3" xfId="8" applyFont="1" applyFill="1" applyBorder="1" applyAlignment="1" applyProtection="1">
      <alignment vertical="top" wrapText="1"/>
      <protection locked="0"/>
    </xf>
    <xf numFmtId="0" fontId="4" fillId="0" borderId="0" xfId="0" applyFont="1" applyProtection="1">
      <protection hidden="1"/>
    </xf>
    <xf numFmtId="0" fontId="4" fillId="0" borderId="0" xfId="0" applyFont="1" applyAlignment="1" applyProtection="1">
      <alignment vertical="top" wrapText="1"/>
      <protection hidden="1"/>
    </xf>
    <xf numFmtId="44" fontId="4" fillId="0" borderId="0" xfId="0" applyNumberFormat="1" applyFont="1" applyAlignment="1" applyProtection="1">
      <alignment vertical="top" wrapText="1"/>
      <protection hidden="1"/>
    </xf>
    <xf numFmtId="0" fontId="7" fillId="3" borderId="1" xfId="0" applyFont="1" applyFill="1" applyBorder="1" applyAlignment="1" applyProtection="1">
      <alignment horizontal="left" vertical="center" wrapText="1"/>
      <protection hidden="1"/>
    </xf>
    <xf numFmtId="0" fontId="21" fillId="0" borderId="0" xfId="0" applyFont="1" applyProtection="1">
      <protection hidden="1"/>
    </xf>
    <xf numFmtId="0" fontId="14" fillId="3" borderId="1" xfId="0" applyFont="1" applyFill="1" applyBorder="1" applyAlignment="1" applyProtection="1">
      <alignment horizontal="left" vertical="center" wrapText="1"/>
      <protection hidden="1"/>
    </xf>
    <xf numFmtId="0" fontId="8" fillId="3" borderId="3" xfId="0" applyFont="1" applyFill="1" applyBorder="1" applyAlignment="1" applyProtection="1">
      <alignment horizontal="left" vertical="center" wrapText="1"/>
      <protection hidden="1"/>
    </xf>
    <xf numFmtId="0" fontId="9" fillId="0" borderId="0" xfId="0" applyFont="1" applyAlignment="1" applyProtection="1">
      <alignment horizontal="left"/>
      <protection hidden="1"/>
    </xf>
    <xf numFmtId="0" fontId="7" fillId="0" borderId="0" xfId="0" applyFont="1" applyAlignment="1" applyProtection="1">
      <alignment vertical="top" wrapText="1"/>
      <protection hidden="1"/>
    </xf>
    <xf numFmtId="44" fontId="7" fillId="0" borderId="0" xfId="0" applyNumberFormat="1" applyFont="1" applyAlignment="1" applyProtection="1">
      <alignment vertical="top" wrapText="1"/>
      <protection hidden="1"/>
    </xf>
    <xf numFmtId="0" fontId="5" fillId="3" borderId="1" xfId="0" applyFont="1" applyFill="1" applyBorder="1" applyAlignment="1" applyProtection="1">
      <alignment vertical="top" wrapText="1"/>
      <protection hidden="1"/>
    </xf>
    <xf numFmtId="0" fontId="12" fillId="3" borderId="1" xfId="0" applyFont="1" applyFill="1" applyBorder="1" applyAlignment="1" applyProtection="1">
      <alignment vertical="top" wrapText="1"/>
      <protection hidden="1"/>
    </xf>
    <xf numFmtId="44" fontId="12" fillId="3" borderId="7" xfId="0" applyNumberFormat="1" applyFont="1" applyFill="1" applyBorder="1" applyAlignment="1" applyProtection="1">
      <alignment horizontal="center" vertical="top" wrapText="1"/>
      <protection hidden="1"/>
    </xf>
    <xf numFmtId="0" fontId="4" fillId="0" borderId="0" xfId="0" applyFont="1" applyAlignment="1" applyProtection="1">
      <alignment horizontal="left" vertical="top"/>
      <protection hidden="1"/>
    </xf>
    <xf numFmtId="0" fontId="7" fillId="4" borderId="0" xfId="0" applyFont="1" applyFill="1" applyAlignment="1" applyProtection="1">
      <alignment horizontal="left" vertical="top" wrapText="1"/>
      <protection hidden="1"/>
    </xf>
    <xf numFmtId="0" fontId="4" fillId="0" borderId="0" xfId="0" applyFont="1" applyAlignment="1" applyProtection="1">
      <alignment horizontal="center" vertical="center"/>
      <protection hidden="1"/>
    </xf>
    <xf numFmtId="44" fontId="5" fillId="2" borderId="3" xfId="0" applyNumberFormat="1" applyFont="1" applyFill="1" applyBorder="1" applyAlignment="1" applyProtection="1">
      <alignment horizontal="center" vertical="center" wrapText="1"/>
      <protection hidden="1"/>
    </xf>
    <xf numFmtId="0" fontId="19" fillId="0" borderId="0" xfId="0" applyFont="1" applyAlignment="1" applyProtection="1">
      <alignment vertical="top" wrapText="1"/>
      <protection hidden="1"/>
    </xf>
    <xf numFmtId="0" fontId="7" fillId="3" borderId="4" xfId="0" applyFont="1" applyFill="1" applyBorder="1" applyAlignment="1" applyProtection="1">
      <alignment horizontal="right" vertical="top" wrapText="1"/>
      <protection hidden="1"/>
    </xf>
    <xf numFmtId="0" fontId="4" fillId="4" borderId="0" xfId="0" applyFont="1" applyFill="1" applyAlignment="1" applyProtection="1">
      <alignment horizontal="left" vertical="top" wrapText="1"/>
      <protection hidden="1"/>
    </xf>
    <xf numFmtId="0" fontId="4" fillId="4" borderId="0" xfId="0" applyFont="1" applyFill="1" applyAlignment="1" applyProtection="1">
      <alignment horizontal="center" vertical="center"/>
      <protection hidden="1"/>
    </xf>
    <xf numFmtId="0" fontId="4" fillId="4" borderId="0" xfId="0" applyFont="1" applyFill="1" applyProtection="1">
      <protection hidden="1"/>
    </xf>
    <xf numFmtId="0" fontId="5" fillId="4" borderId="0" xfId="0" applyFont="1" applyFill="1" applyAlignment="1" applyProtection="1">
      <alignment vertical="top" wrapText="1"/>
      <protection hidden="1"/>
    </xf>
    <xf numFmtId="168" fontId="21" fillId="0" borderId="0" xfId="0" applyNumberFormat="1" applyFont="1" applyProtection="1">
      <protection hidden="1"/>
    </xf>
    <xf numFmtId="44" fontId="5" fillId="2" borderId="1" xfId="0" applyNumberFormat="1" applyFont="1" applyFill="1" applyBorder="1" applyAlignment="1" applyProtection="1">
      <alignment horizontal="center" vertical="center" wrapText="1"/>
      <protection hidden="1"/>
    </xf>
    <xf numFmtId="44" fontId="5" fillId="2" borderId="9" xfId="0" applyNumberFormat="1" applyFont="1" applyFill="1" applyBorder="1" applyAlignment="1" applyProtection="1">
      <alignment horizontal="center" vertical="top" wrapText="1"/>
      <protection hidden="1"/>
    </xf>
    <xf numFmtId="0" fontId="5" fillId="2" borderId="8" xfId="0" applyFont="1" applyFill="1" applyBorder="1" applyAlignment="1" applyProtection="1">
      <alignment horizontal="center" vertical="top" wrapText="1"/>
      <protection hidden="1"/>
    </xf>
    <xf numFmtId="0" fontId="4" fillId="0" borderId="0" xfId="0" applyFont="1" applyAlignment="1" applyProtection="1">
      <alignment vertical="top"/>
      <protection hidden="1"/>
    </xf>
    <xf numFmtId="10" fontId="7" fillId="6" borderId="3" xfId="9" applyNumberFormat="1" applyFont="1" applyFill="1" applyBorder="1" applyAlignment="1" applyProtection="1">
      <alignment horizontal="center" vertical="center" wrapText="1"/>
      <protection hidden="1"/>
    </xf>
    <xf numFmtId="44" fontId="5" fillId="2" borderId="5" xfId="0" applyNumberFormat="1" applyFont="1" applyFill="1" applyBorder="1" applyAlignment="1" applyProtection="1">
      <alignment vertical="top" wrapText="1"/>
      <protection hidden="1"/>
    </xf>
    <xf numFmtId="167" fontId="5" fillId="2" borderId="3" xfId="0" applyNumberFormat="1" applyFont="1" applyFill="1" applyBorder="1" applyAlignment="1" applyProtection="1">
      <alignment vertical="top" wrapText="1"/>
      <protection hidden="1"/>
    </xf>
    <xf numFmtId="44" fontId="4" fillId="0" borderId="0" xfId="0" applyNumberFormat="1" applyFont="1" applyProtection="1">
      <protection hidden="1"/>
    </xf>
    <xf numFmtId="10" fontId="5" fillId="2" borderId="3" xfId="0" applyNumberFormat="1" applyFont="1" applyFill="1" applyBorder="1" applyAlignment="1" applyProtection="1">
      <alignment horizontal="center" vertical="top" wrapText="1"/>
      <protection hidden="1"/>
    </xf>
    <xf numFmtId="0" fontId="26" fillId="0" borderId="0" xfId="0" applyFont="1" applyAlignment="1" applyProtection="1">
      <alignment vertical="top"/>
      <protection hidden="1"/>
    </xf>
    <xf numFmtId="0" fontId="4" fillId="4" borderId="3" xfId="0" applyFont="1" applyFill="1" applyBorder="1" applyAlignment="1" applyProtection="1">
      <alignment horizontal="right" vertical="top" wrapText="1"/>
      <protection locked="0"/>
    </xf>
    <xf numFmtId="0" fontId="7" fillId="4" borderId="6" xfId="0" applyFont="1" applyFill="1" applyBorder="1" applyAlignment="1" applyProtection="1">
      <alignment horizontal="right" vertical="top" wrapText="1"/>
      <protection locked="0"/>
    </xf>
    <xf numFmtId="14" fontId="8" fillId="7" borderId="3" xfId="0" applyNumberFormat="1" applyFont="1" applyFill="1" applyBorder="1" applyAlignment="1" applyProtection="1">
      <alignment horizontal="left" vertical="top" wrapText="1"/>
      <protection locked="0"/>
    </xf>
    <xf numFmtId="0" fontId="0" fillId="0" borderId="0" xfId="0" applyProtection="1">
      <protection hidden="1"/>
    </xf>
    <xf numFmtId="0" fontId="7" fillId="3" borderId="4" xfId="0" applyFont="1" applyFill="1" applyBorder="1" applyAlignment="1" applyProtection="1">
      <alignment horizontal="center" vertical="top" wrapText="1"/>
      <protection hidden="1"/>
    </xf>
    <xf numFmtId="44" fontId="12" fillId="6" borderId="7" xfId="0" applyNumberFormat="1" applyFont="1" applyFill="1" applyBorder="1" applyAlignment="1" applyProtection="1">
      <alignment horizontal="center" vertical="top" wrapText="1"/>
      <protection hidden="1"/>
    </xf>
    <xf numFmtId="44" fontId="24" fillId="6" borderId="7" xfId="0" applyNumberFormat="1" applyFont="1" applyFill="1" applyBorder="1" applyAlignment="1" applyProtection="1">
      <alignment vertical="top" wrapText="1"/>
      <protection hidden="1"/>
    </xf>
    <xf numFmtId="0" fontId="4" fillId="0" borderId="0" xfId="0" applyFont="1" applyAlignment="1" applyProtection="1">
      <alignment horizontal="left"/>
      <protection hidden="1"/>
    </xf>
    <xf numFmtId="0" fontId="7" fillId="4" borderId="1" xfId="0" applyFont="1" applyFill="1" applyBorder="1" applyAlignment="1" applyProtection="1">
      <alignment horizontal="right" vertical="top" wrapText="1"/>
      <protection locked="0"/>
    </xf>
    <xf numFmtId="44" fontId="4" fillId="0" borderId="0" xfId="0" applyNumberFormat="1" applyFont="1" applyBorder="1" applyProtection="1">
      <protection hidden="1"/>
    </xf>
    <xf numFmtId="0" fontId="30" fillId="3" borderId="8" xfId="10" applyFill="1" applyBorder="1" applyAlignment="1">
      <alignment vertical="top" wrapText="1"/>
    </xf>
    <xf numFmtId="0" fontId="4" fillId="0" borderId="0" xfId="0" applyFont="1" applyBorder="1" applyProtection="1">
      <protection hidden="1"/>
    </xf>
    <xf numFmtId="44" fontId="5" fillId="6" borderId="3" xfId="8" applyFont="1" applyFill="1" applyBorder="1" applyAlignment="1" applyProtection="1">
      <alignment horizontal="center" vertical="center" wrapText="1"/>
      <protection hidden="1"/>
    </xf>
    <xf numFmtId="169" fontId="4" fillId="0" borderId="3" xfId="8" applyNumberFormat="1" applyFont="1" applyBorder="1" applyAlignment="1" applyProtection="1">
      <alignment vertical="top" wrapText="1"/>
      <protection locked="0"/>
    </xf>
    <xf numFmtId="42" fontId="4" fillId="4" borderId="1" xfId="8" applyNumberFormat="1" applyFont="1" applyFill="1" applyBorder="1" applyAlignment="1" applyProtection="1">
      <alignment vertical="top" wrapText="1"/>
      <protection locked="0"/>
    </xf>
    <xf numFmtId="3" fontId="4" fillId="0" borderId="3" xfId="8" applyNumberFormat="1" applyFont="1" applyBorder="1" applyAlignment="1" applyProtection="1">
      <alignment horizontal="center" vertical="top" wrapText="1"/>
      <protection locked="0"/>
    </xf>
    <xf numFmtId="3" fontId="7" fillId="0" borderId="4" xfId="0" applyNumberFormat="1" applyFont="1" applyBorder="1" applyAlignment="1" applyProtection="1">
      <alignment horizontal="center" vertical="top" wrapText="1"/>
      <protection locked="0"/>
    </xf>
    <xf numFmtId="3" fontId="7" fillId="0" borderId="3" xfId="0" applyNumberFormat="1" applyFont="1" applyBorder="1" applyAlignment="1" applyProtection="1">
      <alignment horizontal="center" vertical="top" wrapText="1"/>
      <protection locked="0"/>
    </xf>
    <xf numFmtId="0" fontId="8" fillId="4" borderId="0" xfId="0" applyFont="1" applyFill="1" applyBorder="1" applyAlignment="1" applyProtection="1">
      <alignment vertical="top" wrapText="1"/>
      <protection hidden="1"/>
    </xf>
    <xf numFmtId="0" fontId="18" fillId="3" borderId="3" xfId="0" applyFont="1" applyFill="1" applyBorder="1" applyAlignment="1" applyProtection="1">
      <alignment horizontal="center" vertical="center"/>
      <protection hidden="1"/>
    </xf>
    <xf numFmtId="0" fontId="18" fillId="3" borderId="4" xfId="0" applyFont="1" applyFill="1" applyBorder="1" applyAlignment="1" applyProtection="1">
      <alignment horizontal="center" vertical="center"/>
      <protection hidden="1"/>
    </xf>
    <xf numFmtId="0" fontId="7" fillId="4" borderId="1" xfId="0" applyFont="1" applyFill="1" applyBorder="1" applyAlignment="1" applyProtection="1">
      <alignment horizontal="right" vertical="top" wrapText="1"/>
      <protection locked="0"/>
    </xf>
    <xf numFmtId="0" fontId="7" fillId="4" borderId="2" xfId="0" applyFont="1" applyFill="1" applyBorder="1" applyAlignment="1" applyProtection="1">
      <alignment horizontal="right" vertical="top" wrapText="1"/>
      <protection locked="0"/>
    </xf>
    <xf numFmtId="0" fontId="4" fillId="0" borderId="3" xfId="0" applyFont="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hidden="1"/>
    </xf>
    <xf numFmtId="3" fontId="4" fillId="4" borderId="3" xfId="0" applyNumberFormat="1" applyFont="1" applyFill="1" applyBorder="1" applyAlignment="1" applyProtection="1">
      <alignment horizontal="left" vertical="center" wrapText="1"/>
      <protection locked="0"/>
    </xf>
    <xf numFmtId="0" fontId="17" fillId="3" borderId="11" xfId="0" applyFont="1" applyFill="1" applyBorder="1" applyAlignment="1" applyProtection="1">
      <alignment horizontal="left" vertical="center" wrapText="1"/>
      <protection hidden="1"/>
    </xf>
    <xf numFmtId="0" fontId="12" fillId="3" borderId="1" xfId="0" applyFont="1" applyFill="1" applyBorder="1" applyAlignment="1" applyProtection="1">
      <alignment horizontal="left" vertical="top" wrapText="1"/>
      <protection hidden="1"/>
    </xf>
    <xf numFmtId="0" fontId="15" fillId="6" borderId="1" xfId="0" applyFont="1" applyFill="1" applyBorder="1" applyAlignment="1" applyProtection="1">
      <alignment horizontal="left" vertical="top" wrapText="1"/>
      <protection hidden="1"/>
    </xf>
    <xf numFmtId="0" fontId="5" fillId="2" borderId="5" xfId="0" applyFont="1" applyFill="1" applyBorder="1" applyAlignment="1" applyProtection="1">
      <alignment horizontal="right" vertical="top" wrapText="1"/>
      <protection hidden="1"/>
    </xf>
    <xf numFmtId="0" fontId="5" fillId="2" borderId="2" xfId="0" applyFont="1" applyFill="1" applyBorder="1" applyAlignment="1" applyProtection="1">
      <alignment horizontal="right" vertical="top" wrapText="1"/>
      <protection hidden="1"/>
    </xf>
    <xf numFmtId="0" fontId="17" fillId="3" borderId="7"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right" vertical="top" wrapText="1"/>
      <protection hidden="1"/>
    </xf>
    <xf numFmtId="0" fontId="12" fillId="3" borderId="3" xfId="0" applyFont="1" applyFill="1" applyBorder="1" applyAlignment="1" applyProtection="1">
      <alignment horizontal="left"/>
      <protection hidden="1"/>
    </xf>
    <xf numFmtId="0" fontId="5" fillId="3" borderId="1" xfId="0" applyFont="1" applyFill="1" applyBorder="1" applyAlignment="1" applyProtection="1">
      <alignment horizontal="right" vertical="top" wrapText="1"/>
      <protection hidden="1"/>
    </xf>
    <xf numFmtId="0" fontId="5" fillId="3" borderId="5" xfId="0" applyFont="1" applyFill="1" applyBorder="1" applyAlignment="1" applyProtection="1">
      <alignment horizontal="right" vertical="top" wrapText="1"/>
      <protection hidden="1"/>
    </xf>
    <xf numFmtId="0" fontId="4" fillId="0" borderId="3" xfId="0" applyFont="1" applyBorder="1" applyAlignment="1" applyProtection="1">
      <alignment horizontal="left" vertical="top" wrapText="1"/>
      <protection locked="0"/>
    </xf>
    <xf numFmtId="166" fontId="4" fillId="3" borderId="3" xfId="8" applyNumberFormat="1" applyFont="1" applyFill="1" applyBorder="1" applyAlignment="1" applyProtection="1">
      <alignment horizontal="left" vertical="center" wrapText="1"/>
      <protection hidden="1"/>
    </xf>
    <xf numFmtId="0" fontId="5" fillId="6" borderId="2" xfId="0" applyFont="1" applyFill="1" applyBorder="1" applyAlignment="1" applyProtection="1">
      <alignment horizontal="left" vertical="top" wrapText="1"/>
      <protection hidden="1"/>
    </xf>
    <xf numFmtId="0" fontId="12" fillId="2" borderId="9" xfId="0" applyFont="1" applyFill="1" applyBorder="1" applyAlignment="1" applyProtection="1">
      <alignment horizontal="left" vertical="top" wrapText="1"/>
      <protection hidden="1"/>
    </xf>
    <xf numFmtId="0" fontId="12" fillId="2" borderId="10" xfId="0" applyFont="1" applyFill="1" applyBorder="1" applyAlignment="1" applyProtection="1">
      <alignment horizontal="left" vertical="top" wrapText="1"/>
      <protection hidden="1"/>
    </xf>
    <xf numFmtId="0" fontId="7" fillId="5" borderId="1" xfId="0" applyFont="1" applyFill="1" applyBorder="1" applyAlignment="1" applyProtection="1">
      <alignment horizontal="right" vertical="top" wrapText="1"/>
      <protection locked="0"/>
    </xf>
    <xf numFmtId="0" fontId="7" fillId="5" borderId="5" xfId="0" applyFont="1" applyFill="1" applyBorder="1" applyAlignment="1" applyProtection="1">
      <alignment horizontal="right" vertical="top" wrapText="1"/>
      <protection locked="0"/>
    </xf>
    <xf numFmtId="0" fontId="5" fillId="3" borderId="1"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5" fillId="3" borderId="2" xfId="0" applyFont="1" applyFill="1" applyBorder="1" applyAlignment="1" applyProtection="1">
      <alignment horizontal="left"/>
      <protection hidden="1"/>
    </xf>
    <xf numFmtId="0" fontId="5" fillId="6" borderId="3" xfId="0" applyFont="1" applyFill="1" applyBorder="1" applyAlignment="1" applyProtection="1">
      <alignment horizontal="right" vertical="top" wrapText="1"/>
      <protection hidden="1"/>
    </xf>
    <xf numFmtId="0" fontId="5" fillId="3" borderId="2" xfId="0" applyFont="1" applyFill="1" applyBorder="1" applyAlignment="1" applyProtection="1">
      <alignment horizontal="right" vertical="top" wrapText="1"/>
      <protection hidden="1"/>
    </xf>
    <xf numFmtId="0" fontId="7" fillId="6" borderId="1" xfId="0" applyFont="1" applyFill="1" applyBorder="1" applyAlignment="1" applyProtection="1">
      <alignment horizontal="right" vertical="top" wrapText="1"/>
      <protection hidden="1"/>
    </xf>
    <xf numFmtId="0" fontId="7" fillId="6" borderId="2" xfId="0" applyFont="1" applyFill="1" applyBorder="1" applyAlignment="1" applyProtection="1">
      <alignment horizontal="right" vertical="top" wrapText="1"/>
      <protection hidden="1"/>
    </xf>
    <xf numFmtId="0" fontId="7" fillId="3" borderId="1" xfId="0" applyFont="1" applyFill="1" applyBorder="1" applyAlignment="1" applyProtection="1">
      <alignment horizontal="right" vertical="top" wrapText="1"/>
      <protection hidden="1"/>
    </xf>
    <xf numFmtId="0" fontId="7" fillId="3" borderId="2" xfId="0" applyFont="1" applyFill="1" applyBorder="1" applyAlignment="1" applyProtection="1">
      <alignment horizontal="right" vertical="top" wrapText="1"/>
      <protection hidden="1"/>
    </xf>
    <xf numFmtId="0" fontId="12" fillId="2" borderId="1" xfId="0" applyFont="1" applyFill="1" applyBorder="1" applyAlignment="1" applyProtection="1">
      <alignment horizontal="left" vertical="top" wrapText="1"/>
      <protection hidden="1"/>
    </xf>
    <xf numFmtId="0" fontId="12" fillId="2" borderId="5" xfId="0" applyFont="1" applyFill="1" applyBorder="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4" fillId="3" borderId="3" xfId="0" applyFont="1" applyFill="1" applyBorder="1" applyAlignment="1" applyProtection="1">
      <alignment horizontal="left" vertical="top" wrapText="1"/>
      <protection hidden="1"/>
    </xf>
    <xf numFmtId="0" fontId="29" fillId="3" borderId="3" xfId="0" applyFont="1" applyFill="1" applyBorder="1" applyAlignment="1" applyProtection="1">
      <alignment horizontal="center" vertical="top" wrapText="1"/>
      <protection hidden="1"/>
    </xf>
    <xf numFmtId="0" fontId="4" fillId="3" borderId="4" xfId="0" applyFont="1" applyFill="1" applyBorder="1" applyAlignment="1" applyProtection="1">
      <alignment horizontal="left" vertical="top" wrapText="1"/>
      <protection hidden="1"/>
    </xf>
    <xf numFmtId="0" fontId="4" fillId="3" borderId="12" xfId="0" applyFont="1" applyFill="1" applyBorder="1" applyAlignment="1" applyProtection="1">
      <alignment horizontal="left" vertical="top" wrapText="1"/>
      <protection hidden="1"/>
    </xf>
    <xf numFmtId="0" fontId="14" fillId="3" borderId="3" xfId="0" applyFont="1" applyFill="1" applyBorder="1" applyAlignment="1" applyProtection="1">
      <alignment horizontal="left" vertical="top" wrapText="1"/>
      <protection hidden="1"/>
    </xf>
  </cellXfs>
  <cellStyles count="11">
    <cellStyle name="Lien hypertexte" xfId="10" builtinId="8"/>
    <cellStyle name="Monétaire" xfId="8" builtinId="4"/>
    <cellStyle name="Normal" xfId="0" builtinId="0"/>
    <cellStyle name="Normal 2" xfId="1" xr:uid="{00000000-0005-0000-0000-000003000000}"/>
    <cellStyle name="Normal 3" xfId="2" xr:uid="{00000000-0005-0000-0000-000004000000}"/>
    <cellStyle name="Normal 3 2" xfId="3" xr:uid="{00000000-0005-0000-0000-000005000000}"/>
    <cellStyle name="Normal 4" xfId="4" xr:uid="{00000000-0005-0000-0000-000006000000}"/>
    <cellStyle name="Normal 5" xfId="5" xr:uid="{00000000-0005-0000-0000-000007000000}"/>
    <cellStyle name="Normal 6" xfId="6" xr:uid="{00000000-0005-0000-0000-000008000000}"/>
    <cellStyle name="Normal 6 2" xfId="7" xr:uid="{00000000-0005-0000-0000-000009000000}"/>
    <cellStyle name="Pourcentage" xfId="9" builtinId="5"/>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C7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C5D9F1"/>
      <color rgb="FFFBBBBB"/>
      <color rgb="FFCEEEC4"/>
      <color rgb="FF9999FF"/>
      <color rgb="FFE880E1"/>
      <color rgb="FFF87878"/>
      <color rgb="FFD1F8A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9</xdr:col>
      <xdr:colOff>756285</xdr:colOff>
      <xdr:row>1</xdr:row>
      <xdr:rowOff>158115</xdr:rowOff>
    </xdr:from>
    <xdr:to>
      <xdr:col>18</xdr:col>
      <xdr:colOff>243760</xdr:colOff>
      <xdr:row>25</xdr:row>
      <xdr:rowOff>17145</xdr:rowOff>
    </xdr:to>
    <xdr:pic>
      <xdr:nvPicPr>
        <xdr:cNvPr id="5" name="Image 4">
          <a:extLst>
            <a:ext uri="{FF2B5EF4-FFF2-40B4-BE49-F238E27FC236}">
              <a16:creationId xmlns:a16="http://schemas.microsoft.com/office/drawing/2014/main" id="{48D131C5-83C8-4C16-B1E3-8CAB916266D1}"/>
            </a:ext>
          </a:extLst>
        </xdr:cNvPr>
        <xdr:cNvPicPr>
          <a:picLocks noChangeAspect="1"/>
        </xdr:cNvPicPr>
      </xdr:nvPicPr>
      <xdr:blipFill>
        <a:blip xmlns:r="http://schemas.openxmlformats.org/officeDocument/2006/relationships" r:embed="rId1"/>
        <a:stretch>
          <a:fillRect/>
        </a:stretch>
      </xdr:blipFill>
      <xdr:spPr>
        <a:xfrm>
          <a:off x="7614285" y="348615"/>
          <a:ext cx="6345475" cy="4431030"/>
        </a:xfrm>
        <a:prstGeom prst="rect">
          <a:avLst/>
        </a:prstGeom>
      </xdr:spPr>
    </xdr:pic>
    <xdr:clientData/>
  </xdr:twoCellAnchor>
  <xdr:twoCellAnchor editAs="oneCell">
    <xdr:from>
      <xdr:col>0</xdr:col>
      <xdr:colOff>0</xdr:colOff>
      <xdr:row>0</xdr:row>
      <xdr:rowOff>0</xdr:rowOff>
    </xdr:from>
    <xdr:to>
      <xdr:col>9</xdr:col>
      <xdr:colOff>514350</xdr:colOff>
      <xdr:row>47</xdr:row>
      <xdr:rowOff>41057</xdr:rowOff>
    </xdr:to>
    <xdr:pic>
      <xdr:nvPicPr>
        <xdr:cNvPr id="3" name="Image 2">
          <a:extLst>
            <a:ext uri="{FF2B5EF4-FFF2-40B4-BE49-F238E27FC236}">
              <a16:creationId xmlns:a16="http://schemas.microsoft.com/office/drawing/2014/main" id="{328391D5-518C-429A-9543-E753F8963883}"/>
            </a:ext>
          </a:extLst>
        </xdr:cNvPr>
        <xdr:cNvPicPr>
          <a:picLocks noChangeAspect="1"/>
        </xdr:cNvPicPr>
      </xdr:nvPicPr>
      <xdr:blipFill>
        <a:blip xmlns:r="http://schemas.openxmlformats.org/officeDocument/2006/relationships" r:embed="rId2"/>
        <a:stretch>
          <a:fillRect/>
        </a:stretch>
      </xdr:blipFill>
      <xdr:spPr>
        <a:xfrm>
          <a:off x="0" y="0"/>
          <a:ext cx="7372350" cy="8994557"/>
        </a:xfrm>
        <a:prstGeom prst="rect">
          <a:avLst/>
        </a:prstGeom>
      </xdr:spPr>
    </xdr:pic>
    <xdr:clientData/>
  </xdr:twoCellAnchor>
  <xdr:twoCellAnchor editAs="oneCell">
    <xdr:from>
      <xdr:col>0</xdr:col>
      <xdr:colOff>123826</xdr:colOff>
      <xdr:row>45</xdr:row>
      <xdr:rowOff>133350</xdr:rowOff>
    </xdr:from>
    <xdr:to>
      <xdr:col>9</xdr:col>
      <xdr:colOff>495300</xdr:colOff>
      <xdr:row>60</xdr:row>
      <xdr:rowOff>92639</xdr:rowOff>
    </xdr:to>
    <xdr:pic>
      <xdr:nvPicPr>
        <xdr:cNvPr id="4" name="Image 3">
          <a:extLst>
            <a:ext uri="{FF2B5EF4-FFF2-40B4-BE49-F238E27FC236}">
              <a16:creationId xmlns:a16="http://schemas.microsoft.com/office/drawing/2014/main" id="{2C011373-6BC8-4D81-9392-D37AE3AD4163}"/>
            </a:ext>
          </a:extLst>
        </xdr:cNvPr>
        <xdr:cNvPicPr>
          <a:picLocks noChangeAspect="1"/>
        </xdr:cNvPicPr>
      </xdr:nvPicPr>
      <xdr:blipFill>
        <a:blip xmlns:r="http://schemas.openxmlformats.org/officeDocument/2006/relationships" r:embed="rId3"/>
        <a:stretch>
          <a:fillRect/>
        </a:stretch>
      </xdr:blipFill>
      <xdr:spPr>
        <a:xfrm>
          <a:off x="123826" y="8705850"/>
          <a:ext cx="7229474" cy="2816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733425</xdr:colOff>
      <xdr:row>38</xdr:row>
      <xdr:rowOff>0</xdr:rowOff>
    </xdr:to>
    <xdr:pic>
      <xdr:nvPicPr>
        <xdr:cNvPr id="4" name="Image 1">
          <a:extLst>
            <a:ext uri="{FF2B5EF4-FFF2-40B4-BE49-F238E27FC236}">
              <a16:creationId xmlns:a16="http://schemas.microsoft.com/office/drawing/2014/main" id="{32C22893-5C16-BABA-42C0-E1E90D8B1E38}"/>
            </a:ext>
          </a:extLst>
        </xdr:cNvPr>
        <xdr:cNvPicPr>
          <a:picLocks noChangeAspect="1"/>
        </xdr:cNvPicPr>
      </xdr:nvPicPr>
      <xdr:blipFill>
        <a:blip xmlns:r="http://schemas.openxmlformats.org/officeDocument/2006/relationships" r:embed="rId1"/>
        <a:stretch>
          <a:fillRect/>
        </a:stretch>
      </xdr:blipFill>
      <xdr:spPr>
        <a:xfrm>
          <a:off x="0" y="0"/>
          <a:ext cx="8353425" cy="7239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xdr:colOff>
      <xdr:row>0</xdr:row>
      <xdr:rowOff>68580</xdr:rowOff>
    </xdr:from>
    <xdr:to>
      <xdr:col>10</xdr:col>
      <xdr:colOff>340071</xdr:colOff>
      <xdr:row>46</xdr:row>
      <xdr:rowOff>150693</xdr:rowOff>
    </xdr:to>
    <xdr:pic>
      <xdr:nvPicPr>
        <xdr:cNvPr id="3" name="Image 2">
          <a:extLst>
            <a:ext uri="{FF2B5EF4-FFF2-40B4-BE49-F238E27FC236}">
              <a16:creationId xmlns:a16="http://schemas.microsoft.com/office/drawing/2014/main" id="{8C067307-E365-4029-B767-68970B69AF4A}"/>
            </a:ext>
          </a:extLst>
        </xdr:cNvPr>
        <xdr:cNvPicPr>
          <a:picLocks noChangeAspect="1"/>
        </xdr:cNvPicPr>
      </xdr:nvPicPr>
      <xdr:blipFill>
        <a:blip xmlns:r="http://schemas.openxmlformats.org/officeDocument/2006/relationships" r:embed="rId1"/>
        <a:stretch>
          <a:fillRect/>
        </a:stretch>
      </xdr:blipFill>
      <xdr:spPr>
        <a:xfrm>
          <a:off x="3810" y="68580"/>
          <a:ext cx="7956261" cy="8845113"/>
        </a:xfrm>
        <a:prstGeom prst="rect">
          <a:avLst/>
        </a:prstGeom>
        <a:ln>
          <a:solidFill>
            <a:schemeClr val="accent1"/>
          </a:solid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orts.gouv.qc.ca/fr/aide-finan/municipalites/Documents/modalites-TAPU-2022-2025.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107A6-A3DA-46E6-A184-6D1804119FF3}">
  <sheetPr>
    <tabColor rgb="FFFBBBBB"/>
  </sheetPr>
  <dimension ref="A1:H87"/>
  <sheetViews>
    <sheetView showGridLines="0" showRowColHeaders="0" topLeftCell="A49" zoomScaleNormal="100" zoomScalePageLayoutView="140" workbookViewId="0">
      <selection activeCell="E66" sqref="E66"/>
    </sheetView>
  </sheetViews>
  <sheetFormatPr baseColWidth="10" defaultColWidth="11.42578125" defaultRowHeight="14.25" x14ac:dyDescent="0.2"/>
  <cols>
    <col min="1" max="1" width="70.140625" style="12" customWidth="1"/>
    <col min="2" max="2" width="21.7109375" style="12" customWidth="1"/>
    <col min="3" max="3" width="19.140625" style="43" customWidth="1"/>
    <col min="4" max="4" width="12.7109375" style="27" customWidth="1"/>
    <col min="5" max="5" width="15.85546875" style="12" customWidth="1"/>
    <col min="6" max="6" width="14.28515625" style="12" customWidth="1"/>
    <col min="7" max="7" width="19.28515625" style="12" hidden="1" customWidth="1"/>
    <col min="8" max="8" width="20.140625" style="12" customWidth="1"/>
    <col min="9" max="16384" width="11.42578125" style="12"/>
  </cols>
  <sheetData>
    <row r="1" spans="1:8" ht="13.9" customHeight="1" x14ac:dyDescent="0.2">
      <c r="A1" s="65" t="s">
        <v>0</v>
      </c>
      <c r="B1" s="65"/>
      <c r="C1" s="65"/>
      <c r="D1" s="65"/>
      <c r="E1" s="65"/>
    </row>
    <row r="2" spans="1:8" ht="13.9" customHeight="1" x14ac:dyDescent="0.2">
      <c r="A2" s="66"/>
      <c r="B2" s="66"/>
      <c r="C2" s="66"/>
      <c r="D2" s="66"/>
      <c r="E2" s="66"/>
    </row>
    <row r="3" spans="1:8" ht="13.9" customHeight="1" x14ac:dyDescent="0.2">
      <c r="A3" s="77" t="s">
        <v>1</v>
      </c>
      <c r="B3" s="77"/>
      <c r="C3" s="77"/>
      <c r="D3" s="77"/>
      <c r="E3" s="77"/>
    </row>
    <row r="4" spans="1:8" ht="13.9" customHeight="1" x14ac:dyDescent="0.2">
      <c r="A4" s="72" t="s">
        <v>2</v>
      </c>
      <c r="B4" s="72"/>
      <c r="C4" s="72"/>
      <c r="D4" s="72"/>
      <c r="E4" s="72"/>
    </row>
    <row r="5" spans="1:8" s="13" customFormat="1" x14ac:dyDescent="0.25">
      <c r="C5" s="14"/>
    </row>
    <row r="6" spans="1:8" ht="13.9" customHeight="1" x14ac:dyDescent="0.2">
      <c r="A6" s="79" t="s">
        <v>3</v>
      </c>
      <c r="B6" s="79"/>
      <c r="C6" s="79"/>
      <c r="D6" s="79"/>
      <c r="E6" s="79"/>
    </row>
    <row r="7" spans="1:8" s="13" customFormat="1" x14ac:dyDescent="0.25">
      <c r="C7" s="14"/>
    </row>
    <row r="8" spans="1:8" ht="13.9" customHeight="1" x14ac:dyDescent="0.2">
      <c r="A8" s="15" t="s">
        <v>4</v>
      </c>
      <c r="B8" s="82"/>
      <c r="C8" s="82"/>
      <c r="D8" s="82"/>
      <c r="E8" s="82"/>
    </row>
    <row r="9" spans="1:8" ht="13.9" customHeight="1" x14ac:dyDescent="0.2">
      <c r="A9" s="15" t="s">
        <v>5</v>
      </c>
      <c r="B9" s="82"/>
      <c r="C9" s="82"/>
      <c r="D9" s="82"/>
      <c r="E9" s="82"/>
    </row>
    <row r="10" spans="1:8" ht="40.5" customHeight="1" x14ac:dyDescent="0.2">
      <c r="A10" s="15" t="s">
        <v>6</v>
      </c>
      <c r="B10" s="69" t="s">
        <v>7</v>
      </c>
      <c r="C10" s="69"/>
      <c r="D10" s="69"/>
      <c r="E10" s="69"/>
    </row>
    <row r="11" spans="1:8" ht="13.9" customHeight="1" x14ac:dyDescent="0.2">
      <c r="A11" s="15" t="s">
        <v>8</v>
      </c>
      <c r="B11" s="70" t="str">
        <f>IF(B10="Construction d'un nouveau lien de transport actif","2 000 000 $/km",IF(B10="Aménagement d'une chaussée désignée, d'une rue partagée ou d'une vélorue, y compris les mesures de réduction et d'apaisement de la circulation","1 000 000 $/km",IF(B10="Construction de bandes cyclables","1 000 000 $/km",IF(B10="Construction d'un ouvrage d'art ou d'une structure","4 000 000 $, soit 2 000 000 $ par structure plus 40 000 $/m linéaire",IF(B10="Stationnement pour vélos","500 $/vélo",IF(B10="Installation ou déploiement d'un système de vélos en libre-service","8 000 $/vélo",""))))))</f>
        <v/>
      </c>
      <c r="C11" s="70"/>
      <c r="D11" s="70"/>
      <c r="E11" s="70"/>
      <c r="G11" s="16">
        <f>IF(B11="1 000 000 $/km",1000000,IF(B11="2 000 000 $/km",2000000,IF(B11="4 000 000 $, soit 2 000 000 $ par structure plus 40 000 $/m linéaire",4000000,IF(B11="500 $/vélo",500,IF(B11="8 000 $/vélo",8000,0)))))</f>
        <v>0</v>
      </c>
    </row>
    <row r="12" spans="1:8" ht="13.9" customHeight="1" x14ac:dyDescent="0.2">
      <c r="A12" s="15" t="str">
        <f>IF(B10="Construction d'un nouveau lien de transport actif","Longueur du projet (en mètres)",IF(B10="Aménagement d'une chaussée désignée, d'une rue partagée ou d'une vélorue, y compris les mesures de réduction et d'apaisement de la circulation","Longueur du projet (en mètres)",IF(B10="Construction de bandes cyclables","Longueur du projet (en mètres)",IF(B10="Construction d'un ouvrage d'art ou d'une structure","Longueur de la structure (en mètres)",IF(B10="Stationnement pour vélos","Nombre de vélos",IF(B10="Installation ou déploiement d'un système de vélos en libre-service","Nombre de vélos",""))))))</f>
        <v/>
      </c>
      <c r="B12" s="71"/>
      <c r="C12" s="71"/>
      <c r="D12" s="71"/>
      <c r="E12" s="71"/>
    </row>
    <row r="13" spans="1:8" ht="16.5" x14ac:dyDescent="0.2">
      <c r="A13" s="17" t="s">
        <v>73</v>
      </c>
      <c r="B13" s="83" t="str">
        <f>IF(B10="Construction d'un nouveau lien de transport actif",MIN(1000000,(G11*0.5*B12/1000)),IF(B10="Aménagement d'une chaussée désignée, d'une rue partagée ou d'une vélorue, y compris les mesures de réduction et d'apaisement de la circulation",MIN(500000,(G11*0.5*B12/1000)),IF(B10="Construction de bandes cyclables",MIN(500000,(G11*0.5*B12/1000)),IF(B10="Construction d'un ouvrage d'art ou d'une structure","À valider avec le MTMD",IF(B10="Stationnement pour vélos",MIN(2000000,(B12*250)),IF(B10="Installation ou déploiement d'un système de vélos en libre-service",MIN(2000000,(B12*4000)),""))))))</f>
        <v/>
      </c>
      <c r="C13" s="83"/>
      <c r="D13" s="83"/>
      <c r="E13" s="83"/>
    </row>
    <row r="14" spans="1:8" ht="17.25" customHeight="1" x14ac:dyDescent="0.2">
      <c r="A14" s="15" t="s">
        <v>9</v>
      </c>
      <c r="B14" s="18" t="s">
        <v>10</v>
      </c>
      <c r="C14" s="48" t="s">
        <v>75</v>
      </c>
      <c r="D14" s="18" t="s">
        <v>11</v>
      </c>
      <c r="E14" s="48" t="s">
        <v>75</v>
      </c>
      <c r="H14" s="16"/>
    </row>
    <row r="15" spans="1:8" ht="15" customHeight="1" x14ac:dyDescent="0.2">
      <c r="A15" s="15" t="s">
        <v>72</v>
      </c>
      <c r="B15" s="18" t="s">
        <v>10</v>
      </c>
      <c r="C15" s="48" t="s">
        <v>75</v>
      </c>
      <c r="D15" s="18" t="s">
        <v>11</v>
      </c>
      <c r="E15" s="48" t="s">
        <v>75</v>
      </c>
    </row>
    <row r="16" spans="1:8" x14ac:dyDescent="0.2">
      <c r="A16" s="15" t="s">
        <v>57</v>
      </c>
      <c r="B16" s="18" t="s">
        <v>10</v>
      </c>
      <c r="C16" s="48" t="s">
        <v>75</v>
      </c>
      <c r="D16" s="18" t="s">
        <v>11</v>
      </c>
      <c r="E16" s="48" t="s">
        <v>75</v>
      </c>
    </row>
    <row r="17" spans="1:5" s="20" customFormat="1" x14ac:dyDescent="0.25">
      <c r="C17" s="21"/>
    </row>
    <row r="18" spans="1:5" ht="13.9" customHeight="1" x14ac:dyDescent="0.2">
      <c r="A18" s="79" t="s">
        <v>12</v>
      </c>
      <c r="B18" s="79"/>
      <c r="C18" s="79"/>
      <c r="D18" s="79"/>
      <c r="E18" s="79"/>
    </row>
    <row r="19" spans="1:5" s="13" customFormat="1" x14ac:dyDescent="0.25">
      <c r="C19" s="14"/>
    </row>
    <row r="20" spans="1:5" s="25" customFormat="1" ht="16.5" customHeight="1" x14ac:dyDescent="0.25">
      <c r="A20" s="22" t="s">
        <v>58</v>
      </c>
      <c r="B20" s="23" t="s">
        <v>13</v>
      </c>
      <c r="C20" s="24" t="s">
        <v>14</v>
      </c>
      <c r="E20" s="26"/>
    </row>
    <row r="21" spans="1:5" x14ac:dyDescent="0.2">
      <c r="A21" s="54" t="s">
        <v>7</v>
      </c>
      <c r="B21" s="61"/>
      <c r="C21" s="8">
        <v>0</v>
      </c>
      <c r="E21" s="26"/>
    </row>
    <row r="22" spans="1:5" x14ac:dyDescent="0.2">
      <c r="A22" s="54" t="s">
        <v>7</v>
      </c>
      <c r="B22" s="61"/>
      <c r="C22" s="8">
        <v>0</v>
      </c>
      <c r="E22" s="26"/>
    </row>
    <row r="23" spans="1:5" x14ac:dyDescent="0.2">
      <c r="A23" s="54" t="s">
        <v>7</v>
      </c>
      <c r="B23" s="61"/>
      <c r="C23" s="8">
        <v>0</v>
      </c>
      <c r="E23" s="26"/>
    </row>
    <row r="24" spans="1:5" x14ac:dyDescent="0.2">
      <c r="A24" s="54" t="s">
        <v>7</v>
      </c>
      <c r="B24" s="61"/>
      <c r="C24" s="8">
        <v>0</v>
      </c>
      <c r="E24" s="26"/>
    </row>
    <row r="25" spans="1:5" x14ac:dyDescent="0.2">
      <c r="A25" s="46" t="s">
        <v>59</v>
      </c>
      <c r="B25" s="61"/>
      <c r="C25" s="8">
        <v>0</v>
      </c>
      <c r="E25" s="26"/>
    </row>
    <row r="26" spans="1:5" x14ac:dyDescent="0.2">
      <c r="A26" s="46" t="s">
        <v>59</v>
      </c>
      <c r="B26" s="61"/>
      <c r="C26" s="8">
        <v>0</v>
      </c>
      <c r="E26" s="26"/>
    </row>
    <row r="27" spans="1:5" x14ac:dyDescent="0.2">
      <c r="A27" s="46" t="s">
        <v>59</v>
      </c>
      <c r="B27" s="61"/>
      <c r="C27" s="8">
        <v>0</v>
      </c>
      <c r="E27" s="26"/>
    </row>
    <row r="28" spans="1:5" x14ac:dyDescent="0.2">
      <c r="A28" s="46" t="s">
        <v>59</v>
      </c>
      <c r="B28" s="61"/>
      <c r="C28" s="8">
        <v>0</v>
      </c>
      <c r="E28" s="26"/>
    </row>
    <row r="29" spans="1:5" x14ac:dyDescent="0.2">
      <c r="A29" s="46" t="s">
        <v>59</v>
      </c>
      <c r="B29" s="61"/>
      <c r="C29" s="8">
        <v>0</v>
      </c>
      <c r="E29" s="26"/>
    </row>
    <row r="30" spans="1:5" ht="15" x14ac:dyDescent="0.2">
      <c r="A30" s="75" t="s">
        <v>60</v>
      </c>
      <c r="B30" s="76"/>
      <c r="C30" s="28">
        <f>+SUM(C21:C29)</f>
        <v>0</v>
      </c>
      <c r="E30" s="26"/>
    </row>
    <row r="31" spans="1:5" s="29" customFormat="1" x14ac:dyDescent="0.25">
      <c r="A31" s="13"/>
      <c r="B31" s="13"/>
      <c r="C31" s="14"/>
      <c r="D31" s="13"/>
      <c r="E31" s="13"/>
    </row>
    <row r="32" spans="1:5" s="25" customFormat="1" x14ac:dyDescent="0.25">
      <c r="A32" s="23" t="s">
        <v>15</v>
      </c>
      <c r="B32" s="23" t="s">
        <v>16</v>
      </c>
      <c r="C32" s="24" t="s">
        <v>14</v>
      </c>
      <c r="E32" s="26"/>
    </row>
    <row r="33" spans="1:5" x14ac:dyDescent="0.2">
      <c r="A33" s="30" t="s">
        <v>76</v>
      </c>
      <c r="B33" s="62"/>
      <c r="C33" s="7">
        <v>0</v>
      </c>
      <c r="E33" s="26"/>
    </row>
    <row r="34" spans="1:5" x14ac:dyDescent="0.2">
      <c r="A34" s="30" t="s">
        <v>77</v>
      </c>
      <c r="B34" s="62"/>
      <c r="C34" s="8">
        <v>0</v>
      </c>
      <c r="E34" s="26"/>
    </row>
    <row r="35" spans="1:5" x14ac:dyDescent="0.2">
      <c r="A35" s="30" t="s">
        <v>17</v>
      </c>
      <c r="B35" s="62"/>
      <c r="C35" s="8">
        <v>0</v>
      </c>
      <c r="E35" s="26"/>
    </row>
    <row r="36" spans="1:5" x14ac:dyDescent="0.2">
      <c r="A36" s="30" t="s">
        <v>18</v>
      </c>
      <c r="B36" s="62"/>
      <c r="C36" s="8">
        <v>0</v>
      </c>
      <c r="E36" s="31"/>
    </row>
    <row r="37" spans="1:5" x14ac:dyDescent="0.2">
      <c r="A37" s="30" t="s">
        <v>19</v>
      </c>
      <c r="B37" s="50" t="s">
        <v>81</v>
      </c>
      <c r="C37" s="8">
        <v>0</v>
      </c>
      <c r="E37" s="26"/>
    </row>
    <row r="38" spans="1:5" x14ac:dyDescent="0.2">
      <c r="A38" s="47" t="s">
        <v>20</v>
      </c>
      <c r="B38" s="62"/>
      <c r="C38" s="8">
        <v>0</v>
      </c>
      <c r="E38" s="26"/>
    </row>
    <row r="39" spans="1:5" x14ac:dyDescent="0.2">
      <c r="A39" s="47" t="s">
        <v>20</v>
      </c>
      <c r="B39" s="62"/>
      <c r="C39" s="8">
        <v>0</v>
      </c>
      <c r="E39" s="26"/>
    </row>
    <row r="40" spans="1:5" x14ac:dyDescent="0.2">
      <c r="A40" s="54" t="s">
        <v>20</v>
      </c>
      <c r="B40" s="63"/>
      <c r="C40" s="8">
        <v>0</v>
      </c>
      <c r="E40" s="26"/>
    </row>
    <row r="41" spans="1:5" ht="15" x14ac:dyDescent="0.2">
      <c r="A41" s="75" t="s">
        <v>21</v>
      </c>
      <c r="B41" s="76"/>
      <c r="C41" s="28">
        <f>+SUM(C33:C40)</f>
        <v>0</v>
      </c>
      <c r="E41" s="26"/>
    </row>
    <row r="42" spans="1:5" s="29" customFormat="1" x14ac:dyDescent="0.25">
      <c r="A42" s="13"/>
      <c r="B42" s="13"/>
      <c r="C42" s="14"/>
      <c r="D42" s="13"/>
      <c r="E42" s="13"/>
    </row>
    <row r="43" spans="1:5" x14ac:dyDescent="0.2">
      <c r="A43" s="73" t="s">
        <v>61</v>
      </c>
      <c r="B43" s="73"/>
      <c r="C43" s="24" t="s">
        <v>14</v>
      </c>
      <c r="D43" s="26"/>
    </row>
    <row r="44" spans="1:5" s="33" customFormat="1" ht="15.75" customHeight="1" x14ac:dyDescent="0.2">
      <c r="A44" s="67" t="s">
        <v>62</v>
      </c>
      <c r="B44" s="67"/>
      <c r="C44" s="11">
        <v>0</v>
      </c>
      <c r="D44" s="32"/>
      <c r="E44" s="26"/>
    </row>
    <row r="45" spans="1:5" s="33" customFormat="1" ht="15.75" customHeight="1" x14ac:dyDescent="0.2">
      <c r="A45" s="67" t="s">
        <v>62</v>
      </c>
      <c r="B45" s="68"/>
      <c r="C45" s="11">
        <v>0</v>
      </c>
      <c r="D45" s="32"/>
      <c r="E45" s="26"/>
    </row>
    <row r="46" spans="1:5" s="33" customFormat="1" ht="15.75" customHeight="1" x14ac:dyDescent="0.2">
      <c r="A46" s="67" t="s">
        <v>62</v>
      </c>
      <c r="B46" s="68"/>
      <c r="C46" s="11">
        <v>0</v>
      </c>
      <c r="D46" s="32"/>
      <c r="E46" s="26"/>
    </row>
    <row r="47" spans="1:5" ht="15" x14ac:dyDescent="0.2">
      <c r="A47" s="75" t="s">
        <v>63</v>
      </c>
      <c r="B47" s="75"/>
      <c r="C47" s="28">
        <f>+SUM(C44:C46)</f>
        <v>0</v>
      </c>
      <c r="D47" s="34"/>
    </row>
    <row r="48" spans="1:5" s="29" customFormat="1" x14ac:dyDescent="0.25">
      <c r="A48" s="13"/>
      <c r="B48" s="13"/>
      <c r="C48" s="14"/>
      <c r="D48" s="13"/>
      <c r="E48" s="13"/>
    </row>
    <row r="49" spans="1:5" ht="13.9" customHeight="1" x14ac:dyDescent="0.2">
      <c r="A49" s="74" t="s">
        <v>22</v>
      </c>
      <c r="B49" s="74"/>
      <c r="C49" s="51" t="s">
        <v>14</v>
      </c>
      <c r="E49" s="26"/>
    </row>
    <row r="50" spans="1:5" x14ac:dyDescent="0.2">
      <c r="A50" s="67" t="s">
        <v>23</v>
      </c>
      <c r="B50" s="68"/>
      <c r="C50" s="8">
        <v>0</v>
      </c>
      <c r="E50" s="26"/>
    </row>
    <row r="51" spans="1:5" x14ac:dyDescent="0.2">
      <c r="A51" s="67" t="s">
        <v>23</v>
      </c>
      <c r="B51" s="68"/>
      <c r="C51" s="8">
        <v>0</v>
      </c>
      <c r="E51" s="26"/>
    </row>
    <row r="52" spans="1:5" x14ac:dyDescent="0.2">
      <c r="A52" s="67" t="s">
        <v>23</v>
      </c>
      <c r="B52" s="68"/>
      <c r="C52" s="8">
        <v>0</v>
      </c>
      <c r="E52" s="26"/>
    </row>
    <row r="53" spans="1:5" x14ac:dyDescent="0.2">
      <c r="A53" s="67" t="s">
        <v>23</v>
      </c>
      <c r="B53" s="68"/>
      <c r="C53" s="8">
        <v>0</v>
      </c>
      <c r="E53" s="26"/>
    </row>
    <row r="54" spans="1:5" x14ac:dyDescent="0.2">
      <c r="A54" s="67" t="s">
        <v>23</v>
      </c>
      <c r="B54" s="68"/>
      <c r="C54" s="8">
        <v>0</v>
      </c>
      <c r="E54" s="26"/>
    </row>
    <row r="55" spans="1:5" ht="15" x14ac:dyDescent="0.2">
      <c r="A55" s="75" t="s">
        <v>74</v>
      </c>
      <c r="B55" s="76"/>
      <c r="C55" s="28">
        <f>+SUM(C50:C54)</f>
        <v>0</v>
      </c>
      <c r="D55" s="12"/>
      <c r="E55" s="26"/>
    </row>
    <row r="56" spans="1:5" s="13" customFormat="1" x14ac:dyDescent="0.25">
      <c r="C56" s="14"/>
    </row>
    <row r="57" spans="1:5" ht="15" x14ac:dyDescent="0.2">
      <c r="A57" s="74" t="s">
        <v>24</v>
      </c>
      <c r="B57" s="84"/>
      <c r="C57" s="51" t="s">
        <v>14</v>
      </c>
      <c r="E57" s="26"/>
    </row>
    <row r="58" spans="1:5" x14ac:dyDescent="0.2">
      <c r="A58" s="67" t="s">
        <v>25</v>
      </c>
      <c r="B58" s="68"/>
      <c r="C58" s="7">
        <v>0</v>
      </c>
      <c r="E58" s="26"/>
    </row>
    <row r="59" spans="1:5" x14ac:dyDescent="0.2">
      <c r="A59" s="67" t="s">
        <v>25</v>
      </c>
      <c r="B59" s="68"/>
      <c r="C59" s="7">
        <v>0</v>
      </c>
      <c r="E59" s="26"/>
    </row>
    <row r="60" spans="1:5" x14ac:dyDescent="0.2">
      <c r="A60" s="67" t="s">
        <v>25</v>
      </c>
      <c r="B60" s="68"/>
      <c r="C60" s="7">
        <v>0</v>
      </c>
      <c r="E60" s="26"/>
    </row>
    <row r="61" spans="1:5" x14ac:dyDescent="0.2">
      <c r="A61" s="67" t="s">
        <v>25</v>
      </c>
      <c r="B61" s="68"/>
      <c r="C61" s="7">
        <v>0</v>
      </c>
      <c r="E61" s="26"/>
    </row>
    <row r="62" spans="1:5" x14ac:dyDescent="0.2">
      <c r="A62" s="67" t="s">
        <v>25</v>
      </c>
      <c r="B62" s="68"/>
      <c r="C62" s="7">
        <v>0</v>
      </c>
      <c r="E62" s="26"/>
    </row>
    <row r="63" spans="1:5" ht="15" x14ac:dyDescent="0.2">
      <c r="A63" s="75" t="s">
        <v>26</v>
      </c>
      <c r="B63" s="76"/>
      <c r="C63" s="28">
        <f>+SUM(C58:C62)</f>
        <v>0</v>
      </c>
      <c r="E63" s="26"/>
    </row>
    <row r="64" spans="1:5" x14ac:dyDescent="0.2">
      <c r="A64" s="13"/>
      <c r="B64" s="13"/>
      <c r="C64" s="14"/>
      <c r="E64" s="26"/>
    </row>
    <row r="65" spans="1:7" s="33" customFormat="1" ht="15" x14ac:dyDescent="0.2">
      <c r="A65" s="92" t="s">
        <v>85</v>
      </c>
      <c r="B65" s="92"/>
      <c r="C65" s="58">
        <f>ROUND(C63+C55+C47+C41+C30,2)</f>
        <v>0</v>
      </c>
      <c r="D65" s="32"/>
      <c r="E65" s="26"/>
    </row>
    <row r="66" spans="1:7" s="13" customFormat="1" x14ac:dyDescent="0.25">
      <c r="C66" s="14"/>
    </row>
    <row r="67" spans="1:7" s="29" customFormat="1" ht="15" x14ac:dyDescent="0.2">
      <c r="A67" s="80" t="s">
        <v>64</v>
      </c>
      <c r="B67" s="93"/>
      <c r="C67" s="9"/>
      <c r="D67" s="13"/>
      <c r="E67" s="13"/>
      <c r="F67" s="12"/>
      <c r="G67" s="35">
        <f>+(C63+C55+C47+C41+C30)*0.15</f>
        <v>0</v>
      </c>
    </row>
    <row r="68" spans="1:7" ht="15" x14ac:dyDescent="0.2">
      <c r="A68" s="80" t="s">
        <v>65</v>
      </c>
      <c r="B68" s="81"/>
      <c r="C68" s="52">
        <f>ROUND((C63+C67+C47+C41+C30)*0.049875,2)</f>
        <v>0</v>
      </c>
      <c r="E68" s="26"/>
    </row>
    <row r="69" spans="1:7" s="29" customFormat="1" x14ac:dyDescent="0.25">
      <c r="A69" s="13"/>
      <c r="B69" s="13"/>
      <c r="C69" s="14"/>
      <c r="D69" s="13"/>
      <c r="E69" s="13"/>
      <c r="F69" s="13"/>
      <c r="G69" s="13"/>
    </row>
    <row r="70" spans="1:7" ht="13.9" customHeight="1" x14ac:dyDescent="0.2">
      <c r="A70" s="78" t="s">
        <v>27</v>
      </c>
      <c r="B70" s="78"/>
      <c r="C70" s="28">
        <f>ROUND((+C68+C67+C63+C55+C47+C41+C30),2)</f>
        <v>0</v>
      </c>
      <c r="D70" s="26"/>
    </row>
    <row r="71" spans="1:7" s="13" customFormat="1" ht="13.9" customHeight="1" x14ac:dyDescent="0.25">
      <c r="C71" s="14"/>
    </row>
    <row r="72" spans="1:7" ht="16.149999999999999" customHeight="1" x14ac:dyDescent="0.25">
      <c r="A72" s="89" t="s">
        <v>28</v>
      </c>
      <c r="B72" s="90"/>
      <c r="C72" s="90"/>
      <c r="D72" s="91"/>
    </row>
    <row r="73" spans="1:7" s="39" customFormat="1" ht="16.149999999999999" customHeight="1" x14ac:dyDescent="0.25">
      <c r="A73" s="85" t="s">
        <v>29</v>
      </c>
      <c r="B73" s="86"/>
      <c r="C73" s="37" t="s">
        <v>30</v>
      </c>
      <c r="D73" s="38" t="s">
        <v>31</v>
      </c>
    </row>
    <row r="74" spans="1:7" ht="16.149999999999999" customHeight="1" x14ac:dyDescent="0.2">
      <c r="A74" s="94" t="s">
        <v>83</v>
      </c>
      <c r="B74" s="95"/>
      <c r="C74" s="10">
        <v>0</v>
      </c>
      <c r="D74" s="40" t="e">
        <f>ROUND((+C74/$C$70),4)</f>
        <v>#DIV/0!</v>
      </c>
    </row>
    <row r="75" spans="1:7" s="33" customFormat="1" ht="16.149999999999999" customHeight="1" x14ac:dyDescent="0.2">
      <c r="A75" s="94" t="s">
        <v>82</v>
      </c>
      <c r="B75" s="95"/>
      <c r="C75" s="60">
        <v>0</v>
      </c>
      <c r="D75" s="40" t="e">
        <f>ROUND((+C75/$C$70),4)</f>
        <v>#DIV/0!</v>
      </c>
    </row>
    <row r="76" spans="1:7" ht="13.9" customHeight="1" x14ac:dyDescent="0.2">
      <c r="A76" s="98" t="s">
        <v>32</v>
      </c>
      <c r="B76" s="99"/>
      <c r="C76" s="41"/>
      <c r="D76" s="42"/>
    </row>
    <row r="77" spans="1:7" ht="16.149999999999999" customHeight="1" x14ac:dyDescent="0.2">
      <c r="A77" s="96" t="s">
        <v>66</v>
      </c>
      <c r="B77" s="97"/>
      <c r="C77" s="59">
        <v>0</v>
      </c>
      <c r="D77" s="40" t="e">
        <f>ROUND((+C77/$C$70),4)</f>
        <v>#DIV/0!</v>
      </c>
    </row>
    <row r="78" spans="1:7" ht="16.149999999999999" customHeight="1" x14ac:dyDescent="0.2">
      <c r="A78" s="87" t="s">
        <v>20</v>
      </c>
      <c r="B78" s="88"/>
      <c r="C78" s="59">
        <v>0</v>
      </c>
      <c r="D78" s="40" t="e">
        <f>ROUND((+C78/$C$70),4)</f>
        <v>#DIV/0!</v>
      </c>
    </row>
    <row r="79" spans="1:7" ht="16.149999999999999" customHeight="1" x14ac:dyDescent="0.2">
      <c r="A79" s="87" t="s">
        <v>20</v>
      </c>
      <c r="B79" s="88"/>
      <c r="C79" s="59">
        <v>0</v>
      </c>
      <c r="D79" s="40" t="e">
        <f>ROUND((+C79/$C$70),4)</f>
        <v>#DIV/0!</v>
      </c>
    </row>
    <row r="80" spans="1:7" ht="16.149999999999999" customHeight="1" x14ac:dyDescent="0.2">
      <c r="A80" s="87" t="s">
        <v>20</v>
      </c>
      <c r="B80" s="88"/>
      <c r="C80" s="59">
        <v>0</v>
      </c>
      <c r="D80" s="40" t="e">
        <f t="shared" ref="D80:D81" si="0">ROUND((+C80/$C$70),4)</f>
        <v>#DIV/0!</v>
      </c>
    </row>
    <row r="81" spans="1:7" ht="16.149999999999999" customHeight="1" x14ac:dyDescent="0.2">
      <c r="A81" s="87" t="s">
        <v>20</v>
      </c>
      <c r="B81" s="88"/>
      <c r="C81" s="59">
        <v>0</v>
      </c>
      <c r="D81" s="40" t="e">
        <f t="shared" si="0"/>
        <v>#DIV/0!</v>
      </c>
      <c r="G81" s="43"/>
    </row>
    <row r="82" spans="1:7" s="33" customFormat="1" ht="13.9" customHeight="1" x14ac:dyDescent="0.2">
      <c r="A82" s="78" t="s">
        <v>84</v>
      </c>
      <c r="B82" s="78"/>
      <c r="C82" s="36">
        <f>ROUND(SUM(C74:C75,C77:C81),2)</f>
        <v>0</v>
      </c>
      <c r="D82" s="44" t="e">
        <f>+C82/C70</f>
        <v>#DIV/0!</v>
      </c>
    </row>
    <row r="83" spans="1:7" s="33" customFormat="1" ht="13.9" customHeight="1" x14ac:dyDescent="0.2">
      <c r="A83" s="19" t="s">
        <v>79</v>
      </c>
      <c r="B83" s="12"/>
      <c r="C83" s="12"/>
      <c r="D83" s="12"/>
    </row>
    <row r="84" spans="1:7" s="13" customFormat="1" ht="58.5" customHeight="1" x14ac:dyDescent="0.25">
      <c r="A84" s="64" t="s">
        <v>78</v>
      </c>
      <c r="B84" s="64"/>
      <c r="C84" s="64"/>
      <c r="D84" s="64"/>
    </row>
    <row r="85" spans="1:7" x14ac:dyDescent="0.2">
      <c r="A85" s="45"/>
      <c r="B85" s="45"/>
    </row>
    <row r="87" spans="1:7" x14ac:dyDescent="0.2">
      <c r="C87" s="55"/>
    </row>
  </sheetData>
  <sheetProtection algorithmName="SHA-512" hashValue="qz6+DzdT44JMnoYE17dxpIlqjJN8FVAJC73qB3Z4dVFiNOoJuJBBWdnYQyeiBjH1wU2W/OxfExubUBSTr1JEZA==" saltValue="wfrpBWiCvBdfntUO66DCQQ==" spinCount="100000" sheet="1" formatCells="0" formatColumns="0" formatRows="0" insertColumns="0" insertRows="0" insertHyperlinks="0" deleteColumns="0" deleteRows="0"/>
  <mergeCells count="48">
    <mergeCell ref="A82:B82"/>
    <mergeCell ref="A74:B74"/>
    <mergeCell ref="A75:B75"/>
    <mergeCell ref="A77:B77"/>
    <mergeCell ref="A78:B78"/>
    <mergeCell ref="A80:B80"/>
    <mergeCell ref="A79:B79"/>
    <mergeCell ref="A76:B76"/>
    <mergeCell ref="A73:B73"/>
    <mergeCell ref="A81:B81"/>
    <mergeCell ref="A72:D72"/>
    <mergeCell ref="A65:B65"/>
    <mergeCell ref="A54:B54"/>
    <mergeCell ref="A55:B55"/>
    <mergeCell ref="A62:B62"/>
    <mergeCell ref="A67:B67"/>
    <mergeCell ref="A53:B53"/>
    <mergeCell ref="A70:B70"/>
    <mergeCell ref="A6:E6"/>
    <mergeCell ref="A52:B52"/>
    <mergeCell ref="A68:B68"/>
    <mergeCell ref="B8:E8"/>
    <mergeCell ref="B9:E9"/>
    <mergeCell ref="B13:E13"/>
    <mergeCell ref="A18:E18"/>
    <mergeCell ref="A51:B51"/>
    <mergeCell ref="A63:B63"/>
    <mergeCell ref="A57:B57"/>
    <mergeCell ref="A58:B58"/>
    <mergeCell ref="A59:B59"/>
    <mergeCell ref="A60:B60"/>
    <mergeCell ref="A61:B61"/>
    <mergeCell ref="A84:D84"/>
    <mergeCell ref="A1:E2"/>
    <mergeCell ref="A50:B50"/>
    <mergeCell ref="B10:E10"/>
    <mergeCell ref="B11:E11"/>
    <mergeCell ref="B12:E12"/>
    <mergeCell ref="A4:E4"/>
    <mergeCell ref="A43:B43"/>
    <mergeCell ref="A44:B44"/>
    <mergeCell ref="A46:B46"/>
    <mergeCell ref="A49:B49"/>
    <mergeCell ref="A47:B47"/>
    <mergeCell ref="A30:B30"/>
    <mergeCell ref="A41:B41"/>
    <mergeCell ref="A45:B45"/>
    <mergeCell ref="A3:E3"/>
  </mergeCells>
  <conditionalFormatting sqref="B39:C39 E37:E41 B37:B38">
    <cfRule type="containsText" dxfId="19" priority="42" operator="containsText" text="Oui">
      <formula>NOT(ISERROR(SEARCH("Oui",B37)))</formula>
    </cfRule>
  </conditionalFormatting>
  <conditionalFormatting sqref="D74:D75 D77:D81">
    <cfRule type="containsText" dxfId="18" priority="41" operator="containsText" text="étude">
      <formula>NOT(ISERROR(SEARCH("étude",D74)))</formula>
    </cfRule>
  </conditionalFormatting>
  <conditionalFormatting sqref="B13:E13">
    <cfRule type="containsText" dxfId="17" priority="38" operator="containsText" text="À valider avec le MTMD">
      <formula>NOT(ISERROR(SEARCH("À valider avec le MTMD",B13)))</formula>
    </cfRule>
  </conditionalFormatting>
  <conditionalFormatting sqref="C67">
    <cfRule type="cellIs" dxfId="16" priority="43" operator="greaterThan">
      <formula>$G$67</formula>
    </cfRule>
  </conditionalFormatting>
  <conditionalFormatting sqref="C82">
    <cfRule type="cellIs" dxfId="15" priority="16" operator="between">
      <formula>0.01</formula>
      <formula>$C$70-1</formula>
    </cfRule>
    <cfRule type="cellIs" dxfId="14" priority="17" operator="greaterThan">
      <formula>$C$70+1</formula>
    </cfRule>
    <cfRule type="cellIs" dxfId="13" priority="24" operator="between">
      <formula>$C$70-1</formula>
      <formula>$C$70+1</formula>
    </cfRule>
    <cfRule type="cellIs" dxfId="12" priority="1" stopIfTrue="1" operator="equal">
      <formula>$C$70=0</formula>
    </cfRule>
  </conditionalFormatting>
  <conditionalFormatting sqref="D82">
    <cfRule type="cellIs" dxfId="11" priority="21" operator="between">
      <formula>0.0001</formula>
      <formula>0.9999</formula>
    </cfRule>
    <cfRule type="cellIs" dxfId="10" priority="22" operator="greaterThan">
      <formula>1.01</formula>
    </cfRule>
    <cfRule type="cellIs" dxfId="9" priority="23" operator="between">
      <formula>0.9999</formula>
      <formula>1.0001</formula>
    </cfRule>
  </conditionalFormatting>
  <conditionalFormatting sqref="C75">
    <cfRule type="cellIs" dxfId="8" priority="19" operator="greaterThan">
      <formula>$C$70*0.5</formula>
    </cfRule>
    <cfRule type="cellIs" dxfId="7" priority="5" operator="between">
      <formula>1</formula>
      <formula>$C$70*0.5</formula>
    </cfRule>
    <cfRule type="cellIs" dxfId="6" priority="2" operator="equal">
      <formula>$C$70*0.5</formula>
    </cfRule>
  </conditionalFormatting>
  <conditionalFormatting sqref="D75">
    <cfRule type="cellIs" dxfId="5" priority="18" operator="greaterThan">
      <formula>0.5</formula>
    </cfRule>
    <cfRule type="cellIs" dxfId="4" priority="7" operator="between">
      <formula>0.0001</formula>
      <formula>0.5</formula>
    </cfRule>
  </conditionalFormatting>
  <conditionalFormatting sqref="C74">
    <cfRule type="cellIs" dxfId="3" priority="15" operator="between">
      <formula>1</formula>
      <formula>$C$70*0.2</formula>
    </cfRule>
    <cfRule type="cellIs" dxfId="2" priority="13" operator="greaterThan">
      <formula>$C$70*0.2</formula>
    </cfRule>
  </conditionalFormatting>
  <conditionalFormatting sqref="D74">
    <cfRule type="cellIs" dxfId="1" priority="14" operator="between">
      <formula>0.0001</formula>
      <formula>0.2</formula>
    </cfRule>
    <cfRule type="cellIs" dxfId="0" priority="10" operator="greaterThan">
      <formula>0.2</formula>
    </cfRule>
  </conditionalFormatting>
  <dataValidations count="1">
    <dataValidation allowBlank="1" showInputMessage="1" showErrorMessage="1" sqref="A10" xr:uid="{39737103-AAA6-470D-994B-AA17D077D708}"/>
  </dataValidations>
  <pageMargins left="0.70866141732283472" right="0.70866141732283472" top="0.74803149606299213" bottom="0.74803149606299213" header="0.31496062992125984" footer="0.31496062992125984"/>
  <pageSetup scale="92" fitToWidth="0" fitToHeight="0" orientation="landscape" r:id="rId1"/>
  <headerFooter>
    <oddHeader xml:space="preserve">&amp;L&amp;"Arial,Gras"&amp;10Programme d’aide à la voirie locale (PAVL)
Demande d’aide financière&amp;C&amp;"Arial,Gras"&amp;10Volet &amp;K000000Redressement&amp;K01+000
Informations&amp;R&amp;"Arial,Gras"&amp;8&amp;P
</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6A06C467-4DF8-49D6-B8B6-92A07E7F5CC9}">
          <x14:formula1>
            <xm:f>'Liste déroulante'!$A$13:$A$17</xm:f>
          </x14:formula1>
          <xm:sqref>E22</xm:sqref>
        </x14:dataValidation>
        <x14:dataValidation type="list" allowBlank="1" showInputMessage="1" showErrorMessage="1" xr:uid="{8D768707-CACA-4E13-ABBF-1F1C1C6F6914}">
          <x14:formula1>
            <xm:f>'Liste déroulante'!$A$2:$A$14</xm:f>
          </x14:formula1>
          <xm:sqref>A21:A24</xm:sqref>
        </x14:dataValidation>
        <x14:dataValidation type="list" allowBlank="1" showInputMessage="1" showErrorMessage="1" xr:uid="{156955F6-2C75-42AD-B7E7-3EBE37307DDC}">
          <x14:formula1>
            <xm:f>'Liste déroulante'!$J$73:$J$80</xm:f>
          </x14:formula1>
          <xm:sqref>B10:E10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A8C7-FE58-47BC-99F1-3FF3311F6B7C}">
  <sheetPr>
    <tabColor rgb="FFFBBBBB"/>
  </sheetPr>
  <dimension ref="A1:G66"/>
  <sheetViews>
    <sheetView showGridLines="0" tabSelected="1" zoomScale="110" zoomScaleNormal="110" zoomScalePageLayoutView="140" workbookViewId="0">
      <selection activeCell="B19" sqref="B19:D26"/>
    </sheetView>
  </sheetViews>
  <sheetFormatPr baseColWidth="10" defaultColWidth="11.42578125" defaultRowHeight="14.25" x14ac:dyDescent="0.2"/>
  <cols>
    <col min="1" max="1" width="69.28515625" style="12" customWidth="1"/>
    <col min="2" max="2" width="55" style="53" customWidth="1"/>
    <col min="3" max="3" width="29.85546875" style="12" customWidth="1"/>
    <col min="4" max="4" width="65.7109375" style="12" customWidth="1"/>
    <col min="5" max="16384" width="11.42578125" style="12"/>
  </cols>
  <sheetData>
    <row r="1" spans="1:7" s="100" customFormat="1" x14ac:dyDescent="0.25"/>
    <row r="2" spans="1:7" ht="18" x14ac:dyDescent="0.2">
      <c r="A2" s="102" t="s">
        <v>33</v>
      </c>
      <c r="B2" s="102"/>
      <c r="C2" s="102"/>
      <c r="D2" s="102"/>
    </row>
    <row r="3" spans="1:7" ht="14.25" customHeight="1" x14ac:dyDescent="0.2">
      <c r="A3" s="103" t="s">
        <v>67</v>
      </c>
      <c r="B3" s="82"/>
      <c r="C3" s="82"/>
      <c r="D3" s="82"/>
    </row>
    <row r="4" spans="1:7" x14ac:dyDescent="0.2">
      <c r="A4" s="104"/>
      <c r="B4" s="82"/>
      <c r="C4" s="82"/>
      <c r="D4" s="82"/>
    </row>
    <row r="5" spans="1:7" x14ac:dyDescent="0.2">
      <c r="A5" s="104"/>
      <c r="B5" s="82"/>
      <c r="C5" s="82"/>
      <c r="D5" s="82"/>
    </row>
    <row r="6" spans="1:7" x14ac:dyDescent="0.2">
      <c r="A6" s="104"/>
      <c r="B6" s="82"/>
      <c r="C6" s="82"/>
      <c r="D6" s="82"/>
    </row>
    <row r="7" spans="1:7" x14ac:dyDescent="0.2">
      <c r="A7" s="104"/>
      <c r="B7" s="82"/>
      <c r="C7" s="82"/>
      <c r="D7" s="82"/>
    </row>
    <row r="8" spans="1:7" x14ac:dyDescent="0.2">
      <c r="A8" s="104"/>
      <c r="B8" s="82"/>
      <c r="C8" s="82"/>
      <c r="D8" s="82"/>
    </row>
    <row r="9" spans="1:7" ht="162.75" customHeight="1" x14ac:dyDescent="0.2">
      <c r="A9" s="56" t="s">
        <v>80</v>
      </c>
      <c r="B9" s="82"/>
      <c r="C9" s="82"/>
      <c r="D9" s="82"/>
    </row>
    <row r="10" spans="1:7" ht="18" x14ac:dyDescent="0.2">
      <c r="A10" s="102" t="s">
        <v>68</v>
      </c>
      <c r="B10" s="102"/>
      <c r="C10" s="102"/>
      <c r="D10" s="102"/>
    </row>
    <row r="11" spans="1:7" x14ac:dyDescent="0.2">
      <c r="A11" s="101" t="s">
        <v>34</v>
      </c>
      <c r="B11" s="82"/>
      <c r="C11" s="82"/>
      <c r="D11" s="82"/>
    </row>
    <row r="12" spans="1:7" x14ac:dyDescent="0.2">
      <c r="A12" s="101"/>
      <c r="B12" s="82"/>
      <c r="C12" s="82"/>
      <c r="D12" s="82"/>
      <c r="G12" s="57"/>
    </row>
    <row r="13" spans="1:7" x14ac:dyDescent="0.2">
      <c r="A13" s="101"/>
      <c r="B13" s="82"/>
      <c r="C13" s="82"/>
      <c r="D13" s="82"/>
    </row>
    <row r="14" spans="1:7" x14ac:dyDescent="0.2">
      <c r="A14" s="101"/>
      <c r="B14" s="82"/>
      <c r="C14" s="82"/>
      <c r="D14" s="82"/>
    </row>
    <row r="15" spans="1:7" x14ac:dyDescent="0.2">
      <c r="A15" s="101"/>
      <c r="B15" s="82"/>
      <c r="C15" s="82"/>
      <c r="D15" s="82"/>
    </row>
    <row r="16" spans="1:7" x14ac:dyDescent="0.2">
      <c r="A16" s="101"/>
      <c r="B16" s="82"/>
      <c r="C16" s="82"/>
      <c r="D16" s="82"/>
    </row>
    <row r="17" spans="1:4" x14ac:dyDescent="0.2">
      <c r="A17" s="101"/>
      <c r="B17" s="82"/>
      <c r="C17" s="82"/>
      <c r="D17" s="82"/>
    </row>
    <row r="18" spans="1:4" ht="78" customHeight="1" x14ac:dyDescent="0.2">
      <c r="A18" s="101"/>
      <c r="B18" s="82"/>
      <c r="C18" s="82"/>
      <c r="D18" s="82"/>
    </row>
    <row r="19" spans="1:4" ht="13.9" customHeight="1" x14ac:dyDescent="0.2">
      <c r="A19" s="101" t="s">
        <v>69</v>
      </c>
      <c r="B19" s="82"/>
      <c r="C19" s="82"/>
      <c r="D19" s="82"/>
    </row>
    <row r="20" spans="1:4" x14ac:dyDescent="0.2">
      <c r="A20" s="101"/>
      <c r="B20" s="82"/>
      <c r="C20" s="82"/>
      <c r="D20" s="82"/>
    </row>
    <row r="21" spans="1:4" x14ac:dyDescent="0.2">
      <c r="A21" s="101"/>
      <c r="B21" s="82"/>
      <c r="C21" s="82"/>
      <c r="D21" s="82"/>
    </row>
    <row r="22" spans="1:4" x14ac:dyDescent="0.2">
      <c r="A22" s="101"/>
      <c r="B22" s="82"/>
      <c r="C22" s="82"/>
      <c r="D22" s="82"/>
    </row>
    <row r="23" spans="1:4" x14ac:dyDescent="0.2">
      <c r="A23" s="101"/>
      <c r="B23" s="82"/>
      <c r="C23" s="82"/>
      <c r="D23" s="82"/>
    </row>
    <row r="24" spans="1:4" x14ac:dyDescent="0.2">
      <c r="A24" s="101"/>
      <c r="B24" s="82"/>
      <c r="C24" s="82"/>
      <c r="D24" s="82"/>
    </row>
    <row r="25" spans="1:4" x14ac:dyDescent="0.2">
      <c r="A25" s="101"/>
      <c r="B25" s="82"/>
      <c r="C25" s="82"/>
      <c r="D25" s="82"/>
    </row>
    <row r="26" spans="1:4" ht="88.5" customHeight="1" x14ac:dyDescent="0.2">
      <c r="A26" s="101"/>
      <c r="B26" s="82"/>
      <c r="C26" s="82"/>
      <c r="D26" s="82"/>
    </row>
    <row r="27" spans="1:4" ht="13.9" customHeight="1" x14ac:dyDescent="0.2">
      <c r="A27" s="101" t="s">
        <v>35</v>
      </c>
      <c r="B27" s="82"/>
      <c r="C27" s="82"/>
      <c r="D27" s="82"/>
    </row>
    <row r="28" spans="1:4" x14ac:dyDescent="0.2">
      <c r="A28" s="101"/>
      <c r="B28" s="82"/>
      <c r="C28" s="82"/>
      <c r="D28" s="82"/>
    </row>
    <row r="29" spans="1:4" x14ac:dyDescent="0.2">
      <c r="A29" s="101"/>
      <c r="B29" s="82"/>
      <c r="C29" s="82"/>
      <c r="D29" s="82"/>
    </row>
    <row r="30" spans="1:4" x14ac:dyDescent="0.2">
      <c r="A30" s="101"/>
      <c r="B30" s="82"/>
      <c r="C30" s="82"/>
      <c r="D30" s="82"/>
    </row>
    <row r="31" spans="1:4" x14ac:dyDescent="0.2">
      <c r="A31" s="101"/>
      <c r="B31" s="82"/>
      <c r="C31" s="82"/>
      <c r="D31" s="82"/>
    </row>
    <row r="32" spans="1:4" x14ac:dyDescent="0.2">
      <c r="A32" s="101"/>
      <c r="B32" s="82"/>
      <c r="C32" s="82"/>
      <c r="D32" s="82"/>
    </row>
    <row r="33" spans="1:4" x14ac:dyDescent="0.2">
      <c r="A33" s="101"/>
      <c r="B33" s="82"/>
      <c r="C33" s="82"/>
      <c r="D33" s="82"/>
    </row>
    <row r="34" spans="1:4" ht="114" customHeight="1" x14ac:dyDescent="0.2">
      <c r="A34" s="101"/>
      <c r="B34" s="82"/>
      <c r="C34" s="82"/>
      <c r="D34" s="82"/>
    </row>
    <row r="35" spans="1:4" x14ac:dyDescent="0.2">
      <c r="A35" s="101" t="s">
        <v>36</v>
      </c>
      <c r="B35" s="82"/>
      <c r="C35" s="82"/>
      <c r="D35" s="82"/>
    </row>
    <row r="36" spans="1:4" x14ac:dyDescent="0.2">
      <c r="A36" s="101"/>
      <c r="B36" s="82"/>
      <c r="C36" s="82"/>
      <c r="D36" s="82"/>
    </row>
    <row r="37" spans="1:4" x14ac:dyDescent="0.2">
      <c r="A37" s="101"/>
      <c r="B37" s="82"/>
      <c r="C37" s="82"/>
      <c r="D37" s="82"/>
    </row>
    <row r="38" spans="1:4" x14ac:dyDescent="0.2">
      <c r="A38" s="101"/>
      <c r="B38" s="82"/>
      <c r="C38" s="82"/>
      <c r="D38" s="82"/>
    </row>
    <row r="39" spans="1:4" x14ac:dyDescent="0.2">
      <c r="A39" s="101"/>
      <c r="B39" s="82"/>
      <c r="C39" s="82"/>
      <c r="D39" s="82"/>
    </row>
    <row r="40" spans="1:4" x14ac:dyDescent="0.2">
      <c r="A40" s="101"/>
      <c r="B40" s="82"/>
      <c r="C40" s="82"/>
      <c r="D40" s="82"/>
    </row>
    <row r="41" spans="1:4" x14ac:dyDescent="0.2">
      <c r="A41" s="101"/>
      <c r="B41" s="82"/>
      <c r="C41" s="82"/>
      <c r="D41" s="82"/>
    </row>
    <row r="42" spans="1:4" ht="34.5" customHeight="1" x14ac:dyDescent="0.2">
      <c r="A42" s="101"/>
      <c r="B42" s="82"/>
      <c r="C42" s="82"/>
      <c r="D42" s="82"/>
    </row>
    <row r="43" spans="1:4" ht="13.9" customHeight="1" x14ac:dyDescent="0.2">
      <c r="A43" s="101" t="s">
        <v>70</v>
      </c>
      <c r="B43" s="82"/>
      <c r="C43" s="82"/>
      <c r="D43" s="82"/>
    </row>
    <row r="44" spans="1:4" x14ac:dyDescent="0.2">
      <c r="A44" s="101"/>
      <c r="B44" s="82"/>
      <c r="C44" s="82"/>
      <c r="D44" s="82"/>
    </row>
    <row r="45" spans="1:4" x14ac:dyDescent="0.2">
      <c r="A45" s="101"/>
      <c r="B45" s="82"/>
      <c r="C45" s="82"/>
      <c r="D45" s="82"/>
    </row>
    <row r="46" spans="1:4" x14ac:dyDescent="0.2">
      <c r="A46" s="101"/>
      <c r="B46" s="82"/>
      <c r="C46" s="82"/>
      <c r="D46" s="82"/>
    </row>
    <row r="47" spans="1:4" x14ac:dyDescent="0.2">
      <c r="A47" s="101"/>
      <c r="B47" s="82"/>
      <c r="C47" s="82"/>
      <c r="D47" s="82"/>
    </row>
    <row r="48" spans="1:4" ht="59.25" customHeight="1" x14ac:dyDescent="0.2">
      <c r="A48" s="101"/>
      <c r="B48" s="82"/>
      <c r="C48" s="82"/>
      <c r="D48" s="82"/>
    </row>
    <row r="49" spans="1:4" hidden="1" x14ac:dyDescent="0.2">
      <c r="A49" s="101"/>
      <c r="B49" s="82"/>
      <c r="C49" s="82"/>
      <c r="D49" s="82"/>
    </row>
    <row r="50" spans="1:4" ht="0.75" customHeight="1" x14ac:dyDescent="0.2">
      <c r="A50" s="101"/>
      <c r="B50" s="82"/>
      <c r="C50" s="82"/>
      <c r="D50" s="82"/>
    </row>
    <row r="51" spans="1:4" ht="13.9" customHeight="1" x14ac:dyDescent="0.2">
      <c r="A51" s="101" t="s">
        <v>37</v>
      </c>
      <c r="B51" s="82"/>
      <c r="C51" s="82"/>
      <c r="D51" s="82"/>
    </row>
    <row r="52" spans="1:4" x14ac:dyDescent="0.2">
      <c r="A52" s="101"/>
      <c r="B52" s="82"/>
      <c r="C52" s="82"/>
      <c r="D52" s="82"/>
    </row>
    <row r="53" spans="1:4" x14ac:dyDescent="0.2">
      <c r="A53" s="101"/>
      <c r="B53" s="82"/>
      <c r="C53" s="82"/>
      <c r="D53" s="82"/>
    </row>
    <row r="54" spans="1:4" x14ac:dyDescent="0.2">
      <c r="A54" s="101"/>
      <c r="B54" s="82"/>
      <c r="C54" s="82"/>
      <c r="D54" s="82"/>
    </row>
    <row r="55" spans="1:4" x14ac:dyDescent="0.2">
      <c r="A55" s="101"/>
      <c r="B55" s="82"/>
      <c r="C55" s="82"/>
      <c r="D55" s="82"/>
    </row>
    <row r="56" spans="1:4" x14ac:dyDescent="0.2">
      <c r="A56" s="101"/>
      <c r="B56" s="82"/>
      <c r="C56" s="82"/>
      <c r="D56" s="82"/>
    </row>
    <row r="57" spans="1:4" x14ac:dyDescent="0.2">
      <c r="A57" s="101"/>
      <c r="B57" s="82"/>
      <c r="C57" s="82"/>
      <c r="D57" s="82"/>
    </row>
    <row r="58" spans="1:4" ht="43.5" customHeight="1" x14ac:dyDescent="0.2">
      <c r="A58" s="101"/>
      <c r="B58" s="82"/>
      <c r="C58" s="82"/>
      <c r="D58" s="82"/>
    </row>
    <row r="59" spans="1:4" ht="13.9" customHeight="1" x14ac:dyDescent="0.2">
      <c r="A59" s="105" t="s">
        <v>71</v>
      </c>
      <c r="B59" s="82"/>
      <c r="C59" s="82"/>
      <c r="D59" s="82"/>
    </row>
    <row r="60" spans="1:4" x14ac:dyDescent="0.2">
      <c r="A60" s="101"/>
      <c r="B60" s="82"/>
      <c r="C60" s="82"/>
      <c r="D60" s="82"/>
    </row>
    <row r="61" spans="1:4" x14ac:dyDescent="0.2">
      <c r="A61" s="101"/>
      <c r="B61" s="82"/>
      <c r="C61" s="82"/>
      <c r="D61" s="82"/>
    </row>
    <row r="62" spans="1:4" x14ac:dyDescent="0.2">
      <c r="A62" s="101"/>
      <c r="B62" s="82"/>
      <c r="C62" s="82"/>
      <c r="D62" s="82"/>
    </row>
    <row r="63" spans="1:4" x14ac:dyDescent="0.2">
      <c r="A63" s="101"/>
      <c r="B63" s="82"/>
      <c r="C63" s="82"/>
      <c r="D63" s="82"/>
    </row>
    <row r="64" spans="1:4" x14ac:dyDescent="0.2">
      <c r="A64" s="101"/>
      <c r="B64" s="82"/>
      <c r="C64" s="82"/>
      <c r="D64" s="82"/>
    </row>
    <row r="65" spans="1:4" x14ac:dyDescent="0.2">
      <c r="A65" s="101"/>
      <c r="B65" s="82"/>
      <c r="C65" s="82"/>
      <c r="D65" s="82"/>
    </row>
    <row r="66" spans="1:4" ht="27.6" customHeight="1" x14ac:dyDescent="0.2">
      <c r="A66" s="101"/>
      <c r="B66" s="82"/>
      <c r="C66" s="82"/>
      <c r="D66" s="82"/>
    </row>
  </sheetData>
  <sheetProtection algorithmName="SHA-512" hashValue="9gmz+INmOZRhlwXBkC1GBY7FXthkjIxxHNY+l4Gav/xapY7sb0NzWzk01Ia5BjWqMGfSYw+trr+nDwHdJjGElA==" saltValue="5ybk+GJN6m69U787hsgYXw==" spinCount="100000" sheet="1" objects="1" scenarios="1" formatCells="0" formatColumns="0" formatRows="0" insertColumns="0" insertRows="0" insertHyperlinks="0" deleteColumns="0" deleteRows="0"/>
  <mergeCells count="19">
    <mergeCell ref="A59:A66"/>
    <mergeCell ref="B51:D58"/>
    <mergeCell ref="B59:D66"/>
    <mergeCell ref="A35:A42"/>
    <mergeCell ref="B35:D42"/>
    <mergeCell ref="A43:A50"/>
    <mergeCell ref="B43:D50"/>
    <mergeCell ref="A1:XFD1"/>
    <mergeCell ref="A51:A58"/>
    <mergeCell ref="A27:A34"/>
    <mergeCell ref="B3:D9"/>
    <mergeCell ref="A2:D2"/>
    <mergeCell ref="B11:D18"/>
    <mergeCell ref="B19:D26"/>
    <mergeCell ref="A10:D10"/>
    <mergeCell ref="B27:D34"/>
    <mergeCell ref="A11:A18"/>
    <mergeCell ref="A19:A26"/>
    <mergeCell ref="A3:A8"/>
  </mergeCells>
  <hyperlinks>
    <hyperlink ref="A9" r:id="rId1" xr:uid="{05B72D34-A372-4A41-A298-60DC47768489}"/>
  </hyperlinks>
  <pageMargins left="0.70866141732283472" right="0.70866141732283472" top="0.74803149606299213" bottom="0.74803149606299213" header="0.31496062992125984" footer="0.31496062992125984"/>
  <pageSetup scale="92" fitToWidth="0" fitToHeight="0" orientation="landscape" r:id="rId2"/>
  <headerFooter>
    <oddHeader xml:space="preserve">&amp;L&amp;"Arial,Gras"&amp;10Programme d’aide à la voirie locale (PAVL)
Demande d’aide financière&amp;C&amp;"Arial,Gras"&amp;10Volet &amp;K000000Redressement&amp;K01+000
Informations&amp;R&amp;"Arial,Gras"&amp;8&amp;P
</oddHeader>
  </headerFooter>
  <rowBreaks count="1" manualBreakCount="1">
    <brk id="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0540C-2D20-4294-9604-81DD466D423B}">
  <sheetPr>
    <tabColor rgb="FFC5D9F1"/>
  </sheetPr>
  <dimension ref="A1"/>
  <sheetViews>
    <sheetView showGridLines="0" showRowColHeaders="0" workbookViewId="0">
      <selection activeCell="L31" sqref="L31"/>
    </sheetView>
  </sheetViews>
  <sheetFormatPr baseColWidth="10" defaultColWidth="11.42578125" defaultRowHeight="15" x14ac:dyDescent="0.25"/>
  <cols>
    <col min="1" max="16384" width="11.42578125" style="49"/>
  </cols>
  <sheetData/>
  <sheetProtection algorithmName="SHA-512" hashValue="+YA1tAV4FzE/aVp2uvpvUb+ODW6QFWXHzX/8GRfbyc4JttoeYTwFXAYXWwhHkWJG2kO5NQhkqyLqefTaBn47zA==" saltValue="7EvGQTlbxabA/F9n7yc61g==" spinCount="100000" sheet="1" formatCells="0" formatColumns="0" formatRows="0" insertColumns="0" insertRows="0" insertHyperlinks="0" deleteColumns="0" deleteRow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0313B-7A4D-49A2-A6AD-B7D41EFDB63E}">
  <sheetPr>
    <tabColor rgb="FFC5D9F1"/>
  </sheetPr>
  <dimension ref="A1"/>
  <sheetViews>
    <sheetView showGridLines="0" showRowColHeaders="0" workbookViewId="0">
      <selection activeCell="O24" sqref="O24"/>
    </sheetView>
  </sheetViews>
  <sheetFormatPr baseColWidth="10" defaultColWidth="11.42578125" defaultRowHeight="15" x14ac:dyDescent="0.25"/>
  <cols>
    <col min="1" max="16384" width="11.42578125" style="49"/>
  </cols>
  <sheetData/>
  <sheetProtection algorithmName="SHA-512" hashValue="UWTrTa8BNz9VKgmiQK34OPTVybcJB0vRQHaHFEXPYB3gx8IIDm7gnGPbj0mDUqDykt8+SzyNeWGwSoD4hFuc8A==" saltValue="h7plYQkQzWFHN0ZYAXvnnA==" spinCount="100000" sheet="1" objects="1" scenarios="1" formatCells="0" formatColumns="0" formatRows="0" insertColumns="0" insertRows="0" insertHyperlinks="0" deleteColumns="0" deleteRows="0"/>
  <phoneticPr fontId="6"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8F22-7E90-4670-B867-EE4A999556F7}">
  <sheetPr>
    <tabColor rgb="FFC5D9F1"/>
  </sheetPr>
  <dimension ref="A1"/>
  <sheetViews>
    <sheetView showGridLines="0" showRowColHeaders="0" workbookViewId="0">
      <selection activeCell="M19" sqref="M19"/>
    </sheetView>
  </sheetViews>
  <sheetFormatPr baseColWidth="10" defaultColWidth="11.42578125" defaultRowHeight="15" x14ac:dyDescent="0.25"/>
  <cols>
    <col min="1" max="16384" width="11.42578125" style="49"/>
  </cols>
  <sheetData/>
  <sheetProtection algorithmName="SHA-512" hashValue="uOMDrHfGCav9GkVm6g8NanbQhJ+dY2YL65fGpasY13ijwnT8oL9YKwNyeW47lzdPdj9kFeXN1kmQMNCRUFWeyw==" saltValue="vefQmem3pgqnAuDvaVlIrw==" spinCount="100000" sheet="1" objects="1" scenarios="1" formatCells="0" formatColumns="0" formatRows="0" insertColumns="0" insertRows="0" insertHyperlinks="0" deleteColumns="0" deleteRow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rgb="FF7030A0"/>
  </sheetPr>
  <dimension ref="A1:J142"/>
  <sheetViews>
    <sheetView topLeftCell="A2" workbookViewId="0">
      <selection activeCell="A14" sqref="A14"/>
    </sheetView>
  </sheetViews>
  <sheetFormatPr baseColWidth="10" defaultColWidth="11.42578125" defaultRowHeight="15" x14ac:dyDescent="0.25"/>
  <cols>
    <col min="1" max="1" width="92.140625" customWidth="1"/>
    <col min="3" max="3" width="27.42578125" customWidth="1"/>
  </cols>
  <sheetData>
    <row r="1" spans="1:1" ht="21" x14ac:dyDescent="0.35">
      <c r="A1" s="5" t="s">
        <v>38</v>
      </c>
    </row>
    <row r="2" spans="1:1" ht="21" x14ac:dyDescent="0.35">
      <c r="A2" s="5" t="s">
        <v>7</v>
      </c>
    </row>
    <row r="3" spans="1:1" ht="15.75" x14ac:dyDescent="0.25">
      <c r="A3" s="6" t="s">
        <v>39</v>
      </c>
    </row>
    <row r="4" spans="1:1" ht="15.75" x14ac:dyDescent="0.25">
      <c r="A4" s="6" t="s">
        <v>40</v>
      </c>
    </row>
    <row r="5" spans="1:1" ht="15.75" x14ac:dyDescent="0.25">
      <c r="A5" s="6" t="s">
        <v>41</v>
      </c>
    </row>
    <row r="6" spans="1:1" ht="15.75" x14ac:dyDescent="0.25">
      <c r="A6" s="6" t="s">
        <v>42</v>
      </c>
    </row>
    <row r="7" spans="1:1" ht="15.75" x14ac:dyDescent="0.25">
      <c r="A7" s="6" t="s">
        <v>43</v>
      </c>
    </row>
    <row r="8" spans="1:1" ht="15.75" x14ac:dyDescent="0.25">
      <c r="A8" s="6" t="s">
        <v>44</v>
      </c>
    </row>
    <row r="9" spans="1:1" ht="15.75" x14ac:dyDescent="0.25">
      <c r="A9" s="6" t="s">
        <v>45</v>
      </c>
    </row>
    <row r="10" spans="1:1" ht="15.75" x14ac:dyDescent="0.25">
      <c r="A10" s="6" t="s">
        <v>46</v>
      </c>
    </row>
    <row r="11" spans="1:1" ht="15.75" x14ac:dyDescent="0.25">
      <c r="A11" s="6" t="s">
        <v>47</v>
      </c>
    </row>
    <row r="12" spans="1:1" ht="15.75" x14ac:dyDescent="0.25">
      <c r="A12" s="6" t="s">
        <v>48</v>
      </c>
    </row>
    <row r="13" spans="1:1" ht="15.75" x14ac:dyDescent="0.25">
      <c r="A13" s="6" t="s">
        <v>49</v>
      </c>
    </row>
    <row r="14" spans="1:1" ht="15.75" x14ac:dyDescent="0.25">
      <c r="A14" s="6" t="s">
        <v>50</v>
      </c>
    </row>
    <row r="19" spans="1:1" x14ac:dyDescent="0.25">
      <c r="A19" s="1"/>
    </row>
    <row r="29" spans="1:1" x14ac:dyDescent="0.25">
      <c r="A29" s="1"/>
    </row>
    <row r="35" spans="1:1" x14ac:dyDescent="0.25">
      <c r="A35" s="1"/>
    </row>
    <row r="40" spans="1:1" x14ac:dyDescent="0.25">
      <c r="A40" s="1"/>
    </row>
    <row r="46" spans="1:1" x14ac:dyDescent="0.25">
      <c r="A46" s="1"/>
    </row>
    <row r="56" spans="1:1" x14ac:dyDescent="0.25">
      <c r="A56" s="1"/>
    </row>
    <row r="61" spans="1:1" x14ac:dyDescent="0.25">
      <c r="A61" s="1"/>
    </row>
    <row r="73" spans="1:10" x14ac:dyDescent="0.25">
      <c r="J73" t="s">
        <v>7</v>
      </c>
    </row>
    <row r="74" spans="1:10" x14ac:dyDescent="0.25">
      <c r="J74" t="s">
        <v>51</v>
      </c>
    </row>
    <row r="75" spans="1:10" x14ac:dyDescent="0.25">
      <c r="A75" s="1"/>
      <c r="J75" t="s">
        <v>52</v>
      </c>
    </row>
    <row r="76" spans="1:10" x14ac:dyDescent="0.25">
      <c r="J76" t="s">
        <v>53</v>
      </c>
    </row>
    <row r="77" spans="1:10" x14ac:dyDescent="0.25">
      <c r="J77" t="s">
        <v>54</v>
      </c>
    </row>
    <row r="78" spans="1:10" x14ac:dyDescent="0.25">
      <c r="J78" t="s">
        <v>55</v>
      </c>
    </row>
    <row r="79" spans="1:10" x14ac:dyDescent="0.25">
      <c r="J79" t="s">
        <v>56</v>
      </c>
    </row>
    <row r="85" spans="1:1" x14ac:dyDescent="0.25">
      <c r="A85" s="1"/>
    </row>
    <row r="97" spans="1:1" x14ac:dyDescent="0.25">
      <c r="A97" s="1"/>
    </row>
    <row r="102" spans="1:1" x14ac:dyDescent="0.25">
      <c r="A102" s="1"/>
    </row>
    <row r="108" spans="1:1" x14ac:dyDescent="0.25">
      <c r="A108" s="1"/>
    </row>
    <row r="113" spans="1:1" x14ac:dyDescent="0.25">
      <c r="A113" s="1"/>
    </row>
    <row r="118" spans="1:1" x14ac:dyDescent="0.25">
      <c r="A118" s="1"/>
    </row>
    <row r="125" spans="1:1" x14ac:dyDescent="0.25">
      <c r="A125" s="1"/>
    </row>
    <row r="126" spans="1:1" x14ac:dyDescent="0.25">
      <c r="A126" s="1"/>
    </row>
    <row r="131" spans="1:2" x14ac:dyDescent="0.25">
      <c r="A131" s="1"/>
    </row>
    <row r="136" spans="1:2" x14ac:dyDescent="0.25">
      <c r="A136" s="1"/>
      <c r="B136" s="3"/>
    </row>
    <row r="137" spans="1:2" x14ac:dyDescent="0.25">
      <c r="B137" s="3"/>
    </row>
    <row r="138" spans="1:2" x14ac:dyDescent="0.25">
      <c r="B138" s="2"/>
    </row>
    <row r="139" spans="1:2" x14ac:dyDescent="0.25">
      <c r="B139" s="2"/>
    </row>
    <row r="140" spans="1:2" x14ac:dyDescent="0.25">
      <c r="B140" s="4"/>
    </row>
    <row r="142" spans="1:2" x14ac:dyDescent="0.25">
      <c r="A142" s="1"/>
    </row>
  </sheetData>
  <sortState xmlns:xlrd2="http://schemas.microsoft.com/office/spreadsheetml/2017/richdata2" ref="A3:A14">
    <sortCondition ref="A3:A14"/>
  </sortState>
  <phoneticPr fontId="6"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UMXZNRYXENRP-431-3165</_dlc_DocId>
    <_dlc_DocIdUrl xmlns="35ae7812-1ab0-4572-a6c7-91e90b93790a">
      <Url>http://edition.simtq.mtq.min.intra/fr/aide-finan/municipalites/_layouts/15/DocIdRedir.aspx?ID=UMXZNRYXENRP-431-3165</Url>
      <Description>UMXZNRYXENRP-431-3165</Description>
    </_dlc_DocIdUrl>
    <SousSousTheme xmlns="35ae7812-1ab0-4572-a6c7-91e90b93790a"/>
    <DatePublication xmlns="35ae7812-1ab0-4572-a6c7-91e90b93790a">2023-02-28T05:00:00+00:00</DatePublication>
    <DescriptionDocument xmlns="35ae7812-1ab0-4572-a6c7-91e90b93790a">Grille de calcul de l’aide financière maximale - Programme d'aide financière au développement des transports actifs dans les périmètres urbains (TAPU)</DescriptionDocument>
    <ExclureImportation xmlns="35ae7812-1ab0-4572-a6c7-91e90b93790a">false</ExclureImportation>
    <SousTheme xmlns="35ae7812-1ab0-4572-a6c7-91e90b93790a">
      <Value>46</Value>
    </SousTheme>
    <LiensConnexes xmlns="35ae7812-1ab0-4572-a6c7-91e90b93790a">&lt;div title="_schemaversion" id="_3"&gt;
  &lt;div title="_view"&gt;
    &lt;span title="_columns"&gt;1&lt;/span&gt;
    &lt;span title="_linkstyle"&gt;&lt;/span&gt;
    &lt;span title="_groupstyle"&gt;&lt;/span&gt;
  &lt;/div&gt;
&lt;/div&gt;</LiensConnexes>
    <TypeDocument xmlns="35ae7812-1ab0-4572-a6c7-91e90b93790a">14</TypeDocument>
    <ImageDocument xmlns="35ae7812-1ab0-4572-a6c7-91e90b93790a">
      <Url xsi:nil="true"/>
      <Description xsi:nil="true"/>
    </ImageDocument>
    <Theme xmlns="35ae7812-1ab0-4572-a6c7-91e90b93790a">
      <Value>8</Value>
    </Theme>
    <RoutingRuleDescrip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572EFC90715BE24E939074FEE80457D6" ma:contentTypeVersion="12" ma:contentTypeDescription="" ma:contentTypeScope="" ma:versionID="0022871b94317f1499441be130e2c11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f5a90f75ba0e346c777c0ba99834e420"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C5D29E-8A0B-487C-9162-C4043A5DC61F}">
  <ds:schemaRefs>
    <ds:schemaRef ds:uri="http://schemas.microsoft.com/sharepoint/events"/>
  </ds:schemaRefs>
</ds:datastoreItem>
</file>

<file path=customXml/itemProps2.xml><?xml version="1.0" encoding="utf-8"?>
<ds:datastoreItem xmlns:ds="http://schemas.openxmlformats.org/officeDocument/2006/customXml" ds:itemID="{658FA7E7-1727-40A2-B32C-ED9AA93F735B}">
  <ds:schemaRefs>
    <ds:schemaRef ds:uri="http://schemas.microsoft.com/office/2006/metadata/properties"/>
    <ds:schemaRef ds:uri="http://schemas.microsoft.com/office/infopath/2007/PartnerControls"/>
    <ds:schemaRef ds:uri="35ae7812-1ab0-4572-a6c7-91e90b93790a"/>
    <ds:schemaRef ds:uri="http://schemas.microsoft.com/sharepoint/v3"/>
  </ds:schemaRefs>
</ds:datastoreItem>
</file>

<file path=customXml/itemProps3.xml><?xml version="1.0" encoding="utf-8"?>
<ds:datastoreItem xmlns:ds="http://schemas.openxmlformats.org/officeDocument/2006/customXml" ds:itemID="{E8E5C487-890D-4F72-9059-888E6DCD0285}">
  <ds:schemaRefs>
    <ds:schemaRef ds:uri="http://schemas.microsoft.com/sharepoint/v3/contenttype/forms"/>
  </ds:schemaRefs>
</ds:datastoreItem>
</file>

<file path=customXml/itemProps4.xml><?xml version="1.0" encoding="utf-8"?>
<ds:datastoreItem xmlns:ds="http://schemas.openxmlformats.org/officeDocument/2006/customXml" ds:itemID="{0A0FC2E3-2524-45BC-91CD-7EF2ED28A2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Renseignements sur le projet</vt:lpstr>
      <vt:lpstr>Description du projet</vt:lpstr>
      <vt:lpstr>Travaux admissibles</vt:lpstr>
      <vt:lpstr>Dépenses admissibles</vt:lpstr>
      <vt:lpstr>Dépenses non admissibles</vt:lpstr>
      <vt:lpstr>Liste déroulante</vt:lpstr>
    </vt:vector>
  </TitlesOfParts>
  <Manager/>
  <Company>Ministère des Transports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de calcul de l’aide financière maximale</dc:title>
  <dc:subject/>
  <dc:creator>Gagnon, Charleine</dc:creator>
  <cp:keywords/>
  <dc:description/>
  <cp:lastModifiedBy>Tardif, François</cp:lastModifiedBy>
  <cp:revision/>
  <dcterms:created xsi:type="dcterms:W3CDTF">2014-11-17T14:54:22Z</dcterms:created>
  <dcterms:modified xsi:type="dcterms:W3CDTF">2023-11-22T12:48:38Z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2fa29734-1b8d-4fae-bc83-5ad2c96d2255</vt:lpwstr>
  </property>
  <property fmtid="{D5CDD505-2E9C-101B-9397-08002B2CF9AE}" pid="3" name="ContentTypeId">
    <vt:lpwstr>0x0101004CF7858666DCF549A225B94A6B816A8100572EFC90715BE24E939074FEE80457D6</vt:lpwstr>
  </property>
  <property fmtid="{D5CDD505-2E9C-101B-9397-08002B2CF9AE}" pid="4"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5"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6"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7"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8"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9"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10"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11"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12"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13"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14"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15"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16"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17"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18"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19"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20"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21"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22"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23"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24"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25" name="Mtq.Mco.Visns.ComplementsExcel21">
    <vt:lpwstr>AAAAEAAAACRQAAAANAws=</vt:lpwstr>
  </property>
</Properties>
</file>