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erri\Downloads\"/>
    </mc:Choice>
  </mc:AlternateContent>
  <xr:revisionPtr revIDLastSave="0" documentId="13_ncr:1_{617BD4FC-F259-4A5C-BB4B-54CAE9AB9E9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G 20b" sheetId="13" r:id="rId1"/>
    <sheet name="(2) MG 20b recours lot" sheetId="14" r:id="rId2"/>
  </sheets>
  <definedNames>
    <definedName name="_xlnm.Print_Area" localSheetId="1">'(2) MG 20b recours lot'!$B$2:$AG$67</definedName>
    <definedName name="_xlnm.Print_Area" localSheetId="0">'MG 20b'!$B$2:$AG$67</definedName>
  </definedNames>
  <calcPr calcId="191029" iterate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3" l="1"/>
  <c r="AC41" i="13" l="1"/>
  <c r="K43" i="13"/>
  <c r="Y43" i="13" l="1"/>
  <c r="Q24" i="13" l="1"/>
  <c r="R24" i="13"/>
  <c r="S24" i="13"/>
  <c r="T24" i="13"/>
  <c r="U24" i="13"/>
  <c r="V24" i="13"/>
  <c r="W24" i="13"/>
  <c r="W27" i="13" s="1"/>
  <c r="T26" i="13" l="1"/>
  <c r="T25" i="13"/>
  <c r="Z20" i="14"/>
  <c r="AG20" i="14"/>
  <c r="AG23" i="14" s="1"/>
  <c r="AB20" i="14"/>
  <c r="AC20" i="14"/>
  <c r="AD20" i="14"/>
  <c r="AE20" i="14"/>
  <c r="AF20" i="14"/>
  <c r="AD22" i="14" l="1"/>
  <c r="AD21" i="14"/>
  <c r="K31" i="14"/>
  <c r="V43" i="13" l="1"/>
  <c r="AD43" i="13" s="1"/>
  <c r="V33" i="14" l="1"/>
  <c r="K33" i="14"/>
  <c r="AC31" i="14"/>
  <c r="Y33" i="14" l="1"/>
  <c r="AD33" i="14" s="1"/>
</calcChain>
</file>

<file path=xl/sharedStrings.xml><?xml version="1.0" encoding="utf-8"?>
<sst xmlns="http://schemas.openxmlformats.org/spreadsheetml/2006/main" count="168" uniqueCount="109">
  <si>
    <t>Route</t>
  </si>
  <si>
    <t>Entrepreneur</t>
  </si>
  <si>
    <t>Municipalité</t>
  </si>
  <si>
    <t>Localisation</t>
  </si>
  <si>
    <t>M</t>
  </si>
  <si>
    <t>J</t>
  </si>
  <si>
    <t>Numéro</t>
  </si>
  <si>
    <t>Tamis en mm</t>
  </si>
  <si>
    <t>Nom et numéro de la source</t>
  </si>
  <si>
    <t>Organisme</t>
  </si>
  <si>
    <t>Date</t>
  </si>
  <si>
    <t>Approuvé par</t>
  </si>
  <si>
    <t>PR =</t>
  </si>
  <si>
    <t>Formulaire préparé par</t>
  </si>
  <si>
    <t>Dossier du laboratoire</t>
  </si>
  <si>
    <t>—</t>
  </si>
  <si>
    <t>Moyenne du lot (m)</t>
  </si>
  <si>
    <t>=</t>
  </si>
  <si>
    <t>+</t>
  </si>
  <si>
    <t>x</t>
  </si>
  <si>
    <t>Superficie (m²)</t>
  </si>
  <si>
    <t>Couche</t>
  </si>
  <si>
    <t>de</t>
  </si>
  <si>
    <t>Épaisseur moyenne (mm)</t>
  </si>
  <si>
    <t>%</t>
  </si>
  <si>
    <t>Numéro de lot</t>
  </si>
  <si>
    <t>en µm</t>
  </si>
  <si>
    <r>
      <t xml:space="preserve">Échantillon
</t>
    </r>
    <r>
      <rPr>
        <sz val="8"/>
        <rFont val="Arial"/>
        <family val="2"/>
      </rPr>
      <t>(LC 21-010)</t>
    </r>
  </si>
  <si>
    <r>
      <t xml:space="preserve">Échantillon 
</t>
    </r>
    <r>
      <rPr>
        <sz val="8"/>
        <rFont val="Arial"/>
        <family val="2"/>
      </rPr>
      <t>(LC 21-010)</t>
    </r>
  </si>
  <si>
    <t xml:space="preserve">PU   </t>
  </si>
  <si>
    <t>-</t>
  </si>
  <si>
    <r>
      <t>F</t>
    </r>
    <r>
      <rPr>
        <b/>
        <vertAlign val="subscript"/>
        <sz val="8"/>
        <rFont val="Arial"/>
        <family val="2"/>
      </rPr>
      <t>c5</t>
    </r>
    <r>
      <rPr>
        <b/>
        <sz val="8"/>
        <rFont val="Arial"/>
        <family val="2"/>
      </rPr>
      <t xml:space="preserve"> inf. =</t>
    </r>
    <r>
      <rPr>
        <sz val="8"/>
        <rFont val="Arial"/>
        <family val="2"/>
      </rPr>
      <t xml:space="preserve"> 0,08 ( 35 - m ) </t>
    </r>
  </si>
  <si>
    <t>)</t>
  </si>
  <si>
    <r>
      <t>F</t>
    </r>
    <r>
      <rPr>
        <vertAlign val="subscript"/>
        <sz val="8"/>
        <rFont val="Arial"/>
        <family val="2"/>
      </rPr>
      <t>c80</t>
    </r>
    <r>
      <rPr>
        <sz val="8"/>
        <rFont val="Arial"/>
        <family val="2"/>
      </rPr>
      <t xml:space="preserve"> =   0,40   (  </t>
    </r>
  </si>
  <si>
    <r>
      <t>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 xml:space="preserve"> =    0,08   ( </t>
    </r>
  </si>
  <si>
    <r>
      <t>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 xml:space="preserve">  =  0,08    (</t>
    </r>
  </si>
  <si>
    <t xml:space="preserve">) </t>
  </si>
  <si>
    <r>
      <t>Essai en chantier</t>
    </r>
    <r>
      <rPr>
        <sz val="7"/>
        <rFont val="Arial"/>
        <family val="2"/>
      </rPr>
      <t xml:space="preserve"> (</t>
    </r>
    <r>
      <rPr>
        <sz val="6"/>
        <rFont val="Arial"/>
        <family val="2"/>
      </rPr>
      <t>LC 22-003</t>
    </r>
    <r>
      <rPr>
        <sz val="7"/>
        <rFont val="Arial"/>
        <family val="2"/>
      </rPr>
      <t>)</t>
    </r>
  </si>
  <si>
    <t>[ 1</t>
  </si>
  <si>
    <t>Signature</t>
  </si>
  <si>
    <t>Droit de recours sur le lot</t>
  </si>
  <si>
    <r>
      <t xml:space="preserve">PR = </t>
    </r>
    <r>
      <rPr>
        <sz val="8"/>
        <rFont val="Arial"/>
        <family val="2"/>
      </rPr>
      <t>[1 - (Fc</t>
    </r>
    <r>
      <rPr>
        <vertAlign val="subscript"/>
        <sz val="8"/>
        <rFont val="Arial"/>
        <family val="2"/>
      </rPr>
      <t xml:space="preserve">80 </t>
    </r>
    <r>
      <rPr>
        <sz val="8"/>
        <rFont val="Arial"/>
        <family val="2"/>
      </rPr>
      <t>+ 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>)] x PU</t>
    </r>
  </si>
  <si>
    <t>Nom du laboratoire enregistré qui a prélevé les échantillons</t>
  </si>
  <si>
    <t>Nom du laboratoire indépendant qui a réalisé les essais du droit de recours</t>
  </si>
  <si>
    <t>MVs
(kg/m³)</t>
  </si>
  <si>
    <t>MV (kg/m³)</t>
  </si>
  <si>
    <r>
      <t>w</t>
    </r>
    <r>
      <rPr>
        <vertAlign val="subscript"/>
        <sz val="8"/>
        <rFont val="Arial"/>
        <family val="2"/>
      </rPr>
      <t xml:space="preserve">opt. </t>
    </r>
    <r>
      <rPr>
        <sz val="8"/>
        <rFont val="Arial"/>
        <family val="2"/>
      </rPr>
      <t>(%)</t>
    </r>
  </si>
  <si>
    <r>
      <rPr>
        <b/>
        <sz val="7"/>
        <rFont val="Arial"/>
        <family val="2"/>
      </rPr>
      <t>Essai avec énergie de compactage modifiée</t>
    </r>
    <r>
      <rPr>
        <sz val="7"/>
        <rFont val="Arial"/>
        <family val="2"/>
      </rPr>
      <t xml:space="preserve"> (CAN/BNQ 2501-255)</t>
    </r>
  </si>
  <si>
    <t xml:space="preserve"> =</t>
  </si>
  <si>
    <t>Information générale</t>
  </si>
  <si>
    <t>Information spécifique</t>
  </si>
  <si>
    <t>Localisation du lot</t>
  </si>
  <si>
    <r>
      <t>Planche de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référence</t>
    </r>
    <r>
      <rPr>
        <sz val="7"/>
        <rFont val="Arial"/>
        <family val="2"/>
      </rPr>
      <t xml:space="preserve"> (LC 22-001)</t>
    </r>
  </si>
  <si>
    <t>Degré de
compacité
obtenu (%)</t>
  </si>
  <si>
    <t>Municipalité (source)</t>
  </si>
  <si>
    <t>Spécifications (BNQ 2560-114 partie II, tableau 1)</t>
  </si>
  <si>
    <r>
      <t>Degré de compacité minimal exigé</t>
    </r>
    <r>
      <rPr>
        <vertAlign val="superscript"/>
        <sz val="6"/>
        <rFont val="Arial"/>
        <family val="2"/>
      </rPr>
      <t xml:space="preserve">(2) 
</t>
    </r>
    <r>
      <rPr>
        <sz val="6"/>
        <rFont val="Arial"/>
        <family val="2"/>
      </rPr>
      <t>(%)</t>
    </r>
  </si>
  <si>
    <t>Numéro de section</t>
  </si>
  <si>
    <t>Distance du :</t>
  </si>
  <si>
    <t>Inférieur</t>
  </si>
  <si>
    <t>Supérieur</t>
  </si>
  <si>
    <t>MVmax (kg/m³)</t>
  </si>
  <si>
    <t>Inférieure</t>
  </si>
  <si>
    <t>Supérieure</t>
  </si>
  <si>
    <t>Remarques :</t>
  </si>
  <si>
    <r>
      <t xml:space="preserve"> Écart E</t>
    </r>
    <r>
      <rPr>
        <sz val="8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= -5 %, spéc. inf.)</t>
    </r>
  </si>
  <si>
    <r>
      <t xml:space="preserve"> Écart E</t>
    </r>
    <r>
      <rPr>
        <sz val="8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= +5 %, spéc. sup.)</t>
    </r>
  </si>
  <si>
    <r>
      <t>N° Réf</t>
    </r>
    <r>
      <rPr>
        <sz val="6"/>
        <rFont val="Arial"/>
        <family val="2"/>
      </rPr>
      <t xml:space="preserve"> 
(Voir
sect.
suiv.)</t>
    </r>
  </si>
  <si>
    <r>
      <t>N° Réf</t>
    </r>
    <r>
      <rPr>
        <vertAlign val="superscript"/>
        <sz val="8"/>
        <rFont val="Arial"/>
        <family val="2"/>
      </rPr>
      <t>(3)</t>
    </r>
  </si>
  <si>
    <r>
      <t>F</t>
    </r>
    <r>
      <rPr>
        <b/>
        <vertAlign val="subscript"/>
        <sz val="8"/>
        <rFont val="Arial"/>
        <family val="2"/>
      </rPr>
      <t>c5</t>
    </r>
    <r>
      <rPr>
        <b/>
        <sz val="8"/>
        <rFont val="Arial"/>
        <family val="2"/>
      </rPr>
      <t xml:space="preserve"> sup. </t>
    </r>
    <r>
      <rPr>
        <sz val="8"/>
        <rFont val="Arial"/>
        <family val="2"/>
      </rPr>
      <t xml:space="preserve">= 0,08 ( m </t>
    </r>
    <r>
      <rPr>
        <sz val="8"/>
        <rFont val="Symbol"/>
        <family val="1"/>
        <charset val="2"/>
      </rPr>
      <t>-</t>
    </r>
    <r>
      <rPr>
        <sz val="8"/>
        <rFont val="Arial"/>
        <family val="2"/>
      </rPr>
      <t xml:space="preserve"> 60 )</t>
    </r>
    <r>
      <rPr>
        <b/>
        <sz val="8"/>
        <rFont val="Arial"/>
        <family val="2"/>
      </rPr>
      <t xml:space="preserve"> </t>
    </r>
  </si>
  <si>
    <r>
      <t xml:space="preserve"> </t>
    </r>
    <r>
      <rPr>
        <sz val="8"/>
        <rFont val="Symbol"/>
        <family val="1"/>
        <charset val="2"/>
      </rPr>
      <t>-</t>
    </r>
    <r>
      <rPr>
        <sz val="8"/>
        <rFont val="Arial"/>
        <family val="2"/>
      </rPr>
      <t xml:space="preserve"> (</t>
    </r>
  </si>
  <si>
    <r>
      <t>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 xml:space="preserve"> =   0,08  ( </t>
    </r>
  </si>
  <si>
    <r>
      <t xml:space="preserve">PR = </t>
    </r>
    <r>
      <rPr>
        <sz val="8"/>
        <rFont val="Arial"/>
        <family val="2"/>
      </rPr>
      <t xml:space="preserve">[1 </t>
    </r>
    <r>
      <rPr>
        <sz val="8"/>
        <rFont val="Symbol"/>
        <family val="1"/>
        <charset val="2"/>
      </rPr>
      <t>-</t>
    </r>
    <r>
      <rPr>
        <sz val="8"/>
        <rFont val="Arial"/>
        <family val="2"/>
      </rPr>
      <t xml:space="preserve"> (F</t>
    </r>
    <r>
      <rPr>
        <vertAlign val="subscript"/>
        <sz val="8"/>
        <rFont val="Arial"/>
        <family val="2"/>
      </rPr>
      <t xml:space="preserve">c80 </t>
    </r>
    <r>
      <rPr>
        <sz val="8"/>
        <rFont val="Arial"/>
        <family val="2"/>
      </rPr>
      <t>+ 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>)] x PU</t>
    </r>
  </si>
  <si>
    <r>
      <t>w</t>
    </r>
    <r>
      <rPr>
        <vertAlign val="subscript"/>
        <sz val="7"/>
        <rFont val="Arial"/>
        <family val="2"/>
      </rPr>
      <t xml:space="preserve">chantier
</t>
    </r>
    <r>
      <rPr>
        <sz val="7"/>
        <rFont val="Arial"/>
        <family val="2"/>
      </rPr>
      <t>(%)</t>
    </r>
  </si>
  <si>
    <r>
      <t xml:space="preserve">) ] </t>
    </r>
    <r>
      <rPr>
        <b/>
        <sz val="8"/>
        <rFont val="Arial"/>
        <family val="2"/>
      </rPr>
      <t xml:space="preserve">x </t>
    </r>
    <r>
      <rPr>
        <sz val="8"/>
        <rFont val="Arial"/>
        <family val="2"/>
      </rPr>
      <t>PU</t>
    </r>
  </si>
  <si>
    <t>) ] x PU</t>
  </si>
  <si>
    <t>Résultats Ministère</t>
  </si>
  <si>
    <r>
      <t>Compacité</t>
    </r>
    <r>
      <rPr>
        <b/>
        <vertAlign val="superscript"/>
        <sz val="8"/>
        <rFont val="Arial"/>
        <family val="2"/>
      </rPr>
      <t>(1)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(12.3.4 et 12.3.3.3 ou 12.3.3.4)</t>
    </r>
  </si>
  <si>
    <r>
      <t>F</t>
    </r>
    <r>
      <rPr>
        <b/>
        <vertAlign val="subscript"/>
        <sz val="8"/>
        <rFont val="Arial"/>
        <family val="2"/>
      </rPr>
      <t>c80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= 0,40 ( 5,0 - m  )</t>
    </r>
  </si>
  <si>
    <t>a</t>
  </si>
  <si>
    <t>b</t>
  </si>
  <si>
    <t>c</t>
  </si>
  <si>
    <t>d</t>
  </si>
  <si>
    <t>e</t>
  </si>
  <si>
    <t>f</t>
  </si>
  <si>
    <t xml:space="preserve"> Numéro de section</t>
  </si>
  <si>
    <r>
      <t>F</t>
    </r>
    <r>
      <rPr>
        <b/>
        <vertAlign val="subscript"/>
        <sz val="8"/>
        <rFont val="Arial"/>
        <family val="2"/>
      </rPr>
      <t>c80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= 0,40 ( 5,0 </t>
    </r>
    <r>
      <rPr>
        <sz val="8"/>
        <rFont val="Symbol"/>
        <family val="1"/>
        <charset val="2"/>
      </rPr>
      <t>-</t>
    </r>
    <r>
      <rPr>
        <sz val="8"/>
        <rFont val="Arial"/>
        <family val="2"/>
      </rPr>
      <t xml:space="preserve">  m) </t>
    </r>
  </si>
  <si>
    <t xml:space="preserve">Nom </t>
  </si>
  <si>
    <t>Date (année-mois-jour)</t>
  </si>
  <si>
    <r>
      <t xml:space="preserve"> Écart E</t>
    </r>
    <r>
      <rPr>
        <sz val="8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= -1,0 %, spéc. inf.)</t>
    </r>
  </si>
  <si>
    <r>
      <t xml:space="preserve">Granulométrie </t>
    </r>
    <r>
      <rPr>
        <sz val="8"/>
        <rFont val="Arial"/>
        <family val="2"/>
      </rPr>
      <t>(passant %) 
(12.3.4 et LC 21-040)</t>
    </r>
  </si>
  <si>
    <r>
      <t>Masse volumique sèche maximale à atteindre (MV) pour la compacité</t>
    </r>
    <r>
      <rPr>
        <sz val="8"/>
        <rFont val="Arial"/>
        <family val="2"/>
      </rPr>
      <t xml:space="preserve"> (12.3.3.3 ou 12.3.3.4 et 12.3.3.5)</t>
    </r>
  </si>
  <si>
    <r>
      <t>Granulométrie</t>
    </r>
    <r>
      <rPr>
        <sz val="8"/>
        <rFont val="Arial"/>
        <family val="2"/>
      </rPr>
      <t xml:space="preserve"> (passant %) 
(12.3.4 et LC 21-040)</t>
    </r>
  </si>
  <si>
    <r>
      <t>Calcul du prix unitaire révisé du lot</t>
    </r>
    <r>
      <rPr>
        <b/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(12.3.5)</t>
    </r>
  </si>
  <si>
    <r>
      <t>Calcul du prix unitaire révisé du lot</t>
    </r>
    <r>
      <rPr>
        <b/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>(12.3.5)</t>
    </r>
  </si>
  <si>
    <t>Ce formulaire est conçu pour être rempli à l'écran.</t>
  </si>
  <si>
    <r>
      <t xml:space="preserve">Droit de recours </t>
    </r>
    <r>
      <rPr>
        <sz val="8"/>
        <rFont val="Arial"/>
        <family val="2"/>
      </rPr>
      <t>(12.3.4 et 12.3.4.2)</t>
    </r>
  </si>
  <si>
    <r>
      <t>Note</t>
    </r>
    <r>
      <rPr>
        <sz val="8"/>
        <rFont val="Arial"/>
        <family val="2"/>
      </rPr>
      <t xml:space="preserve"> : l'écart E est la différence entre 
la moyenne du lot (m) et les spécifications 
des tamis applicables. 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: écart critique.</t>
    </r>
  </si>
  <si>
    <r>
      <t xml:space="preserve">Acceptation du lot </t>
    </r>
    <r>
      <rPr>
        <sz val="8"/>
        <rFont val="Arial"/>
        <family val="2"/>
      </rPr>
      <t>(cocher les cases nécessaires)</t>
    </r>
  </si>
  <si>
    <r>
      <t>Note</t>
    </r>
    <r>
      <rPr>
        <sz val="7"/>
        <rFont val="Arial"/>
        <family val="2"/>
      </rPr>
      <t xml:space="preserve"> : l'écart E est la différence entre 
la moyenne du lot (m) et les spécifications des tamis applicables.
E</t>
    </r>
    <r>
      <rPr>
        <vertAlign val="subscript"/>
        <sz val="7"/>
        <rFont val="Arial"/>
        <family val="2"/>
      </rPr>
      <t xml:space="preserve">C </t>
    </r>
    <r>
      <rPr>
        <vertAlign val="subscript"/>
        <sz val="7"/>
        <rFont val="Calibri"/>
        <family val="2"/>
      </rPr>
      <t>‍</t>
    </r>
    <r>
      <rPr>
        <sz val="7"/>
        <rFont val="Arial"/>
        <family val="2"/>
      </rPr>
      <t>: écart critique.</t>
    </r>
  </si>
  <si>
    <r>
      <t xml:space="preserve"> Écart E </t>
    </r>
    <r>
      <rPr>
        <sz val="7"/>
        <rFont val="Arial"/>
        <family val="2"/>
      </rPr>
      <t>(E</t>
    </r>
    <r>
      <rPr>
        <vertAlign val="subscript"/>
        <sz val="8"/>
        <rFont val="Arial"/>
        <family val="2"/>
      </rPr>
      <t>c</t>
    </r>
    <r>
      <rPr>
        <sz val="7"/>
        <rFont val="Arial"/>
        <family val="2"/>
      </rPr>
      <t xml:space="preserve"> = -5 %, spéc. inf.)</t>
    </r>
  </si>
  <si>
    <r>
      <t xml:space="preserve"> Écart E</t>
    </r>
    <r>
      <rPr>
        <sz val="7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7"/>
        <rFont val="Arial"/>
        <family val="2"/>
      </rPr>
      <t xml:space="preserve"> = +5 %, spéc. sup.)</t>
    </r>
  </si>
  <si>
    <r>
      <t xml:space="preserve"> Écart E </t>
    </r>
    <r>
      <rPr>
        <sz val="7"/>
        <rFont val="Arial"/>
        <family val="2"/>
      </rPr>
      <t>(E</t>
    </r>
    <r>
      <rPr>
        <vertAlign val="subscript"/>
        <sz val="8"/>
        <rFont val="Arial"/>
        <family val="2"/>
      </rPr>
      <t>c</t>
    </r>
    <r>
      <rPr>
        <sz val="7"/>
        <rFont val="Arial"/>
        <family val="2"/>
      </rPr>
      <t xml:space="preserve"> = -1,0 %, spéc. inf.)</t>
    </r>
  </si>
  <si>
    <t>MTMD</t>
  </si>
  <si>
    <r>
      <t>Notes :</t>
    </r>
    <r>
      <rPr>
        <sz val="7"/>
        <rFont val="Arial"/>
        <family val="2"/>
      </rPr>
      <t xml:space="preserve">
</t>
    </r>
    <r>
      <rPr>
        <b/>
        <sz val="7"/>
        <rFont val="Arial"/>
        <family val="2"/>
      </rPr>
      <t>1</t>
    </r>
    <r>
      <rPr>
        <sz val="7"/>
        <rFont val="Arial"/>
        <family val="2"/>
      </rPr>
      <t>) Les données à consigner proviennent du formulaire V-2009. MVs : masse volumique sèche mesurée en chantier (soit la MVS</t>
    </r>
    <r>
      <rPr>
        <vertAlign val="subscript"/>
        <sz val="8"/>
        <rFont val="Arial"/>
        <family val="2"/>
      </rPr>
      <t>chantier</t>
    </r>
    <r>
      <rPr>
        <sz val="7"/>
        <rFont val="Arial"/>
        <family val="2"/>
      </rPr>
      <t xml:space="preserve"> du V-2009).
</t>
    </r>
    <r>
      <rPr>
        <b/>
        <sz val="7"/>
        <rFont val="Arial"/>
        <family val="2"/>
      </rPr>
      <t>2</t>
    </r>
    <r>
      <rPr>
        <sz val="7"/>
        <rFont val="Arial"/>
        <family val="2"/>
      </rPr>
      <t xml:space="preserve">) Les exigences au CCDG sont : 
     • Dans le cas d'un essai avec énergie de compactage modifiée : 98,0 %.
     • Dans le cas d'une planche de référence : 100 %. 
</t>
    </r>
    <r>
      <rPr>
        <b/>
        <sz val="7"/>
        <rFont val="Arial"/>
        <family val="2"/>
      </rPr>
      <t>3</t>
    </r>
    <r>
      <rPr>
        <sz val="7"/>
        <rFont val="Arial"/>
        <family val="2"/>
      </rPr>
      <t>) Pour chaque numéro de référence, n'inscrire des données que vis-à-vis de la méthode utilisée. Il est possible qu'une seule masse volumique sèche maximale à atteindre soit utilisée pour le lot. Les données à inscrire proviennent du formulaire V-2009.
     • MVmax : masse volumique sèche maximale.
     • MV : masse volumique sèche maximale à atteindre (MV est différent de MVmax s'il y a eu l'application du facteur de correction (F</t>
    </r>
    <r>
      <rPr>
        <vertAlign val="subscript"/>
        <sz val="8"/>
        <rFont val="Arial"/>
        <family val="2"/>
      </rPr>
      <t>C</t>
    </r>
    <r>
      <rPr>
        <sz val="7"/>
        <rFont val="Arial"/>
        <family val="2"/>
      </rPr>
      <t>) relatif au % de pierre (retenu 5 mm) selon la méthode LC 22-003)
     • W</t>
    </r>
    <r>
      <rPr>
        <vertAlign val="subscript"/>
        <sz val="8"/>
        <rFont val="Arial"/>
        <family val="2"/>
      </rPr>
      <t>opt</t>
    </r>
    <r>
      <rPr>
        <vertAlign val="subscript"/>
        <sz val="7"/>
        <rFont val="Arial"/>
        <family val="2"/>
      </rPr>
      <t xml:space="preserve">. </t>
    </r>
    <r>
      <rPr>
        <sz val="7"/>
        <rFont val="Arial"/>
        <family val="2"/>
      </rPr>
      <t xml:space="preserve">: teneur en eau moyennen.
</t>
    </r>
    <r>
      <rPr>
        <b/>
        <sz val="7"/>
        <rFont val="Arial"/>
        <family val="2"/>
      </rPr>
      <t>4</t>
    </r>
    <r>
      <rPr>
        <sz val="7"/>
        <rFont val="Arial"/>
        <family val="2"/>
      </rPr>
      <t>) Pour les tamis 5 mm : spéc. sup et spéc. inf, 80 µm : spéc. inf., lorsqu'il y a présence d'un écart E qui n'excéde pas l'écart critique (E</t>
    </r>
    <r>
      <rPr>
        <vertAlign val="subscript"/>
        <sz val="8"/>
        <rFont val="Arial"/>
        <family val="2"/>
      </rPr>
      <t>C</t>
    </r>
    <r>
      <rPr>
        <sz val="7"/>
        <rFont val="Arial"/>
        <family val="2"/>
      </rPr>
      <t xml:space="preserve">).  
</t>
    </r>
    <r>
      <rPr>
        <b/>
        <sz val="7"/>
        <rFont val="Arial"/>
        <family val="2"/>
      </rPr>
      <t>5</t>
    </r>
    <r>
      <rPr>
        <sz val="7"/>
        <rFont val="Arial"/>
        <family val="2"/>
      </rPr>
      <t xml:space="preserve">) Inscrire toutes les données, même celles qui sont conformes. </t>
    </r>
  </si>
  <si>
    <r>
      <t>Notes :</t>
    </r>
    <r>
      <rPr>
        <sz val="7"/>
        <rFont val="Arial"/>
        <family val="2"/>
      </rPr>
      <t xml:space="preserve"> 
</t>
    </r>
    <r>
      <rPr>
        <b/>
        <sz val="7"/>
        <rFont val="Arial"/>
        <family val="2"/>
      </rPr>
      <t>1</t>
    </r>
    <r>
      <rPr>
        <sz val="7"/>
        <rFont val="Arial"/>
        <family val="2"/>
      </rPr>
      <t xml:space="preserve">)  Pour les tamis 5 mm : spéc. inf et spéc. sup, tamis 80 µm : spéc. inf., lorsqu'il y a présence d'un écart E (n'excédant pas l'écart critique (Ec)). .  </t>
    </r>
    <r>
      <rPr>
        <sz val="7"/>
        <color rgb="FFFF0000"/>
        <rFont val="Arial"/>
        <family val="2"/>
      </rPr>
      <t xml:space="preserve">
</t>
    </r>
    <r>
      <rPr>
        <b/>
        <sz val="7"/>
        <rFont val="Arial"/>
        <family val="2"/>
      </rPr>
      <t>2)</t>
    </r>
    <r>
      <rPr>
        <sz val="7"/>
        <rFont val="Arial"/>
        <family val="2"/>
      </rPr>
      <t xml:space="preserve">  Inscrire toutes les données, même celles qui sont conformes. </t>
    </r>
  </si>
  <si>
    <t>Dossier Ministère-entrepreneur</t>
  </si>
  <si>
    <t>Dossier Ministère-laboratoire</t>
  </si>
  <si>
    <t>Surveillant-organisme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</si>
</sst>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_);\(0\)"/>
    <numFmt numFmtId="166" formatCode="0.0_);\(0.0\)"/>
    <numFmt numFmtId="167" formatCode="0.00_);\(0.00\)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bscript"/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vertAlign val="subscript"/>
      <sz val="8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vertAlign val="subscript"/>
      <sz val="7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vertAlign val="superscript"/>
      <sz val="6"/>
      <name val="Arial"/>
      <family val="2"/>
    </font>
    <font>
      <sz val="10"/>
      <color rgb="FF000000"/>
      <name val="Arial"/>
      <family val="2"/>
    </font>
    <font>
      <vertAlign val="subscript"/>
      <sz val="7"/>
      <name val="Calibri"/>
      <family val="2"/>
    </font>
    <font>
      <sz val="8"/>
      <name val="Symbol"/>
      <family val="1"/>
      <charset val="2"/>
    </font>
    <font>
      <sz val="10"/>
      <name val="Symbol"/>
      <family val="1"/>
      <charset val="2"/>
    </font>
    <font>
      <sz val="8"/>
      <name val="Nombre"/>
    </font>
    <font>
      <sz val="7.5"/>
      <name val="MS Reference Sans Serif"/>
      <family val="2"/>
    </font>
    <font>
      <sz val="7"/>
      <color rgb="FFFF0000"/>
      <name val="Arial"/>
      <family val="2"/>
    </font>
    <font>
      <i/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lightUp"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4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9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/>
    </xf>
    <xf numFmtId="0" fontId="3" fillId="0" borderId="0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/>
    </xf>
    <xf numFmtId="0" fontId="0" fillId="0" borderId="0" xfId="0" applyFill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49" fontId="13" fillId="0" borderId="5" xfId="0" applyNumberFormat="1" applyFont="1" applyFill="1" applyBorder="1" applyAlignment="1" applyProtection="1"/>
    <xf numFmtId="49" fontId="13" fillId="0" borderId="3" xfId="0" applyNumberFormat="1" applyFont="1" applyFill="1" applyBorder="1" applyAlignment="1" applyProtection="1"/>
    <xf numFmtId="49" fontId="13" fillId="0" borderId="4" xfId="0" applyNumberFormat="1" applyFont="1" applyFill="1" applyBorder="1" applyAlignment="1" applyProtection="1"/>
    <xf numFmtId="0" fontId="15" fillId="0" borderId="0" xfId="0" applyFont="1" applyFill="1" applyBorder="1" applyAlignment="1" applyProtection="1">
      <alignment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/>
    </xf>
    <xf numFmtId="164" fontId="5" fillId="0" borderId="16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vertical="center"/>
    </xf>
    <xf numFmtId="164" fontId="5" fillId="0" borderId="1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0" borderId="16" xfId="0" applyNumberFormat="1" applyFont="1" applyFill="1" applyBorder="1" applyAlignment="1" applyProtection="1">
      <alignment vertical="center"/>
    </xf>
    <xf numFmtId="1" fontId="15" fillId="2" borderId="27" xfId="0" applyNumberFormat="1" applyFont="1" applyFill="1" applyBorder="1" applyAlignment="1" applyProtection="1"/>
    <xf numFmtId="1" fontId="15" fillId="2" borderId="28" xfId="0" applyNumberFormat="1" applyFont="1" applyFill="1" applyBorder="1" applyAlignment="1" applyProtection="1"/>
    <xf numFmtId="1" fontId="15" fillId="2" borderId="0" xfId="0" applyNumberFormat="1" applyFont="1" applyFill="1" applyBorder="1" applyAlignment="1" applyProtection="1"/>
    <xf numFmtId="1" fontId="15" fillId="2" borderId="29" xfId="0" applyNumberFormat="1" applyFont="1" applyFill="1" applyBorder="1" applyAlignment="1" applyProtection="1"/>
    <xf numFmtId="0" fontId="15" fillId="2" borderId="28" xfId="0" applyFont="1" applyFill="1" applyBorder="1" applyAlignment="1" applyProtection="1"/>
    <xf numFmtId="164" fontId="15" fillId="2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0" xfId="0" applyFont="1" applyProtection="1"/>
    <xf numFmtId="0" fontId="13" fillId="0" borderId="0" xfId="0" applyFont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 wrapText="1"/>
    </xf>
    <xf numFmtId="0" fontId="13" fillId="0" borderId="0" xfId="0" applyFont="1" applyBorder="1" applyProtection="1"/>
    <xf numFmtId="0" fontId="13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Protection="1"/>
    <xf numFmtId="49" fontId="1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16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distributed" wrapText="1"/>
    </xf>
    <xf numFmtId="0" fontId="5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/>
    </xf>
    <xf numFmtId="0" fontId="0" fillId="0" borderId="0" xfId="0" applyNumberFormat="1" applyProtection="1"/>
    <xf numFmtId="0" fontId="13" fillId="0" borderId="31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21" fillId="0" borderId="0" xfId="0" applyFont="1" applyProtection="1"/>
    <xf numFmtId="0" fontId="29" fillId="0" borderId="0" xfId="0" applyFont="1" applyBorder="1" applyProtection="1"/>
    <xf numFmtId="0" fontId="29" fillId="0" borderId="0" xfId="0" applyFont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49" fontId="13" fillId="0" borderId="5" xfId="0" applyNumberFormat="1" applyFont="1" applyFill="1" applyBorder="1" applyAlignment="1" applyProtection="1">
      <alignment horizontal="left" vertical="center"/>
    </xf>
    <xf numFmtId="49" fontId="13" fillId="0" borderId="3" xfId="0" applyNumberFormat="1" applyFont="1" applyFill="1" applyBorder="1" applyAlignment="1" applyProtection="1">
      <alignment horizontal="left" vertical="center"/>
    </xf>
    <xf numFmtId="49" fontId="13" fillId="0" borderId="4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top"/>
    </xf>
    <xf numFmtId="0" fontId="5" fillId="0" borderId="16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21" fillId="0" borderId="0" xfId="0" applyFont="1" applyBorder="1" applyProtection="1"/>
    <xf numFmtId="164" fontId="5" fillId="0" borderId="16" xfId="0" applyNumberFormat="1" applyFont="1" applyFill="1" applyBorder="1" applyAlignment="1" applyProtection="1">
      <alignment vertical="center" shrinkToFit="1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0" fillId="0" borderId="64" xfId="0" applyFill="1" applyBorder="1" applyAlignment="1" applyProtection="1">
      <alignment horizontal="center" vertical="center"/>
    </xf>
    <xf numFmtId="0" fontId="0" fillId="0" borderId="64" xfId="0" applyBorder="1" applyProtection="1"/>
    <xf numFmtId="49" fontId="5" fillId="0" borderId="0" xfId="0" applyNumberFormat="1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0" xfId="0" applyNumberFormat="1" applyFont="1" applyFill="1" applyBorder="1" applyAlignment="1" applyProtection="1">
      <alignment horizontal="center" vertical="center"/>
    </xf>
    <xf numFmtId="165" fontId="24" fillId="0" borderId="33" xfId="0" applyNumberFormat="1" applyFont="1" applyBorder="1" applyAlignment="1" applyProtection="1">
      <alignment horizontal="center" vertical="center"/>
      <protection locked="0"/>
    </xf>
    <xf numFmtId="165" fontId="24" fillId="0" borderId="37" xfId="0" applyNumberFormat="1" applyFont="1" applyBorder="1" applyAlignment="1" applyProtection="1">
      <alignment horizontal="center" vertical="center" wrapText="1"/>
      <protection locked="0"/>
    </xf>
    <xf numFmtId="165" fontId="24" fillId="0" borderId="19" xfId="0" applyNumberFormat="1" applyFont="1" applyBorder="1" applyAlignment="1" applyProtection="1">
      <alignment horizontal="center" vertical="center" wrapText="1"/>
      <protection locked="0"/>
    </xf>
    <xf numFmtId="165" fontId="24" fillId="0" borderId="34" xfId="0" applyNumberFormat="1" applyFont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1" fontId="24" fillId="0" borderId="6" xfId="0" applyNumberFormat="1" applyFont="1" applyFill="1" applyBorder="1" applyAlignment="1" applyProtection="1">
      <alignment horizontal="center" vertical="center" wrapText="1"/>
    </xf>
    <xf numFmtId="1" fontId="24" fillId="0" borderId="14" xfId="0" applyNumberFormat="1" applyFont="1" applyFill="1" applyBorder="1" applyAlignment="1" applyProtection="1">
      <alignment horizontal="center" vertical="center" wrapText="1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" fontId="24" fillId="0" borderId="20" xfId="0" applyNumberFormat="1" applyFont="1" applyFill="1" applyBorder="1" applyAlignment="1" applyProtection="1">
      <alignment horizontal="center" vertical="center"/>
    </xf>
    <xf numFmtId="164" fontId="24" fillId="0" borderId="25" xfId="0" applyNumberFormat="1" applyFont="1" applyFill="1" applyBorder="1" applyAlignment="1" applyProtection="1">
      <alignment horizontal="center" vertical="center"/>
    </xf>
    <xf numFmtId="49" fontId="14" fillId="0" borderId="66" xfId="0" applyNumberFormat="1" applyFont="1" applyFill="1" applyBorder="1" applyAlignment="1" applyProtection="1">
      <alignment horizontal="center" vertical="center"/>
    </xf>
    <xf numFmtId="164" fontId="24" fillId="0" borderId="9" xfId="0" applyNumberFormat="1" applyFont="1" applyFill="1" applyBorder="1" applyAlignment="1" applyProtection="1">
      <alignment horizontal="center" vertical="center" wrapText="1"/>
    </xf>
    <xf numFmtId="165" fontId="24" fillId="0" borderId="10" xfId="0" applyNumberFormat="1" applyFont="1" applyBorder="1" applyAlignment="1" applyProtection="1">
      <alignment horizontal="center" vertical="center" wrapText="1"/>
      <protection locked="0"/>
    </xf>
    <xf numFmtId="165" fontId="24" fillId="0" borderId="7" xfId="0" applyNumberFormat="1" applyFont="1" applyBorder="1" applyAlignment="1" applyProtection="1">
      <alignment horizontal="center" vertical="center" wrapText="1"/>
      <protection locked="0"/>
    </xf>
    <xf numFmtId="165" fontId="24" fillId="0" borderId="22" xfId="0" applyNumberFormat="1" applyFont="1" applyBorder="1" applyAlignment="1" applyProtection="1">
      <alignment horizontal="center" vertical="center" wrapText="1"/>
      <protection locked="0"/>
    </xf>
    <xf numFmtId="166" fontId="24" fillId="0" borderId="7" xfId="0" applyNumberFormat="1" applyFont="1" applyBorder="1" applyAlignment="1" applyProtection="1">
      <alignment horizontal="center" vertical="center" wrapText="1"/>
      <protection locked="0"/>
    </xf>
    <xf numFmtId="165" fontId="24" fillId="0" borderId="54" xfId="0" applyNumberFormat="1" applyFont="1" applyBorder="1" applyAlignment="1" applyProtection="1">
      <alignment horizontal="center" vertical="center" wrapText="1"/>
      <protection locked="0"/>
    </xf>
    <xf numFmtId="165" fontId="24" fillId="0" borderId="11" xfId="0" applyNumberFormat="1" applyFont="1" applyBorder="1" applyAlignment="1" applyProtection="1">
      <alignment horizontal="center" vertical="center" wrapText="1"/>
      <protection locked="0"/>
    </xf>
    <xf numFmtId="165" fontId="24" fillId="0" borderId="10" xfId="0" applyNumberFormat="1" applyFont="1" applyFill="1" applyBorder="1" applyAlignment="1" applyProtection="1">
      <alignment horizontal="center" vertical="center"/>
    </xf>
    <xf numFmtId="165" fontId="23" fillId="0" borderId="10" xfId="0" applyNumberFormat="1" applyFont="1" applyFill="1" applyBorder="1" applyAlignment="1" applyProtection="1">
      <alignment horizontal="center" vertical="center"/>
    </xf>
    <xf numFmtId="165" fontId="24" fillId="0" borderId="7" xfId="0" applyNumberFormat="1" applyFont="1" applyFill="1" applyBorder="1" applyAlignment="1" applyProtection="1">
      <alignment horizontal="center" vertical="center"/>
    </xf>
    <xf numFmtId="165" fontId="24" fillId="0" borderId="22" xfId="0" applyNumberFormat="1" applyFont="1" applyFill="1" applyBorder="1" applyAlignment="1" applyProtection="1">
      <alignment horizontal="center" vertical="center"/>
    </xf>
    <xf numFmtId="164" fontId="23" fillId="0" borderId="7" xfId="0" applyNumberFormat="1" applyFont="1" applyFill="1" applyBorder="1" applyAlignment="1" applyProtection="1">
      <alignment horizontal="center" vertical="center"/>
    </xf>
    <xf numFmtId="165" fontId="24" fillId="0" borderId="21" xfId="0" applyNumberFormat="1" applyFont="1" applyFill="1" applyBorder="1" applyAlignment="1" applyProtection="1">
      <alignment horizontal="center" vertical="center"/>
    </xf>
    <xf numFmtId="165" fontId="24" fillId="0" borderId="23" xfId="0" applyNumberFormat="1" applyFont="1" applyFill="1" applyBorder="1" applyAlignment="1" applyProtection="1">
      <alignment horizontal="center" vertical="center"/>
    </xf>
    <xf numFmtId="165" fontId="23" fillId="0" borderId="21" xfId="0" applyNumberFormat="1" applyFont="1" applyFill="1" applyBorder="1" applyAlignment="1" applyProtection="1">
      <alignment horizontal="center" vertical="center"/>
    </xf>
    <xf numFmtId="165" fontId="24" fillId="0" borderId="8" xfId="0" applyNumberFormat="1" applyFont="1" applyFill="1" applyBorder="1" applyAlignment="1" applyProtection="1">
      <alignment horizontal="center" vertical="center"/>
    </xf>
    <xf numFmtId="165" fontId="24" fillId="0" borderId="24" xfId="0" applyNumberFormat="1" applyFont="1" applyFill="1" applyBorder="1" applyAlignment="1" applyProtection="1">
      <alignment horizontal="center" vertical="center"/>
    </xf>
    <xf numFmtId="164" fontId="24" fillId="0" borderId="8" xfId="0" applyNumberFormat="1" applyFont="1" applyFill="1" applyBorder="1" applyAlignment="1" applyProtection="1">
      <alignment horizontal="center" vertical="center"/>
    </xf>
    <xf numFmtId="165" fontId="24" fillId="0" borderId="6" xfId="0" applyNumberFormat="1" applyFont="1" applyFill="1" applyBorder="1" applyAlignment="1" applyProtection="1">
      <alignment horizontal="center" vertical="center"/>
    </xf>
    <xf numFmtId="165" fontId="24" fillId="0" borderId="14" xfId="0" applyNumberFormat="1" applyFont="1" applyFill="1" applyBorder="1" applyAlignment="1" applyProtection="1">
      <alignment horizontal="center" vertical="center"/>
    </xf>
    <xf numFmtId="164" fontId="24" fillId="0" borderId="32" xfId="0" applyNumberFormat="1" applyFont="1" applyFill="1" applyBorder="1" applyAlignment="1" applyProtection="1">
      <alignment horizontal="center" vertical="center"/>
    </xf>
    <xf numFmtId="165" fontId="24" fillId="0" borderId="68" xfId="0" applyNumberFormat="1" applyFont="1" applyFill="1" applyBorder="1" applyAlignment="1" applyProtection="1">
      <alignment horizontal="center" vertical="center"/>
    </xf>
    <xf numFmtId="166" fontId="24" fillId="0" borderId="68" xfId="0" applyNumberFormat="1" applyFont="1" applyFill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1" fontId="24" fillId="0" borderId="68" xfId="0" applyNumberFormat="1" applyFont="1" applyFill="1" applyBorder="1" applyAlignment="1" applyProtection="1">
      <alignment horizontal="center" vertical="center" wrapText="1"/>
    </xf>
    <xf numFmtId="165" fontId="24" fillId="0" borderId="39" xfId="0" applyNumberFormat="1" applyFont="1" applyBorder="1" applyAlignment="1" applyProtection="1">
      <alignment horizontal="center" vertical="center"/>
      <protection locked="0"/>
    </xf>
    <xf numFmtId="165" fontId="24" fillId="0" borderId="26" xfId="0" applyNumberFormat="1" applyFont="1" applyBorder="1" applyAlignment="1" applyProtection="1">
      <alignment horizontal="center" vertical="center"/>
      <protection locked="0"/>
    </xf>
    <xf numFmtId="165" fontId="24" fillId="0" borderId="69" xfId="0" applyNumberFormat="1" applyFont="1" applyBorder="1" applyAlignment="1" applyProtection="1">
      <alignment horizontal="center" vertical="center"/>
      <protection locked="0"/>
    </xf>
    <xf numFmtId="165" fontId="24" fillId="0" borderId="70" xfId="0" applyNumberFormat="1" applyFont="1" applyBorder="1" applyAlignment="1" applyProtection="1">
      <alignment horizontal="center" vertical="center"/>
      <protection locked="0"/>
    </xf>
    <xf numFmtId="166" fontId="24" fillId="0" borderId="26" xfId="0" applyNumberFormat="1" applyFont="1" applyBorder="1" applyAlignment="1" applyProtection="1">
      <alignment horizontal="center" vertical="center"/>
      <protection locked="0"/>
    </xf>
    <xf numFmtId="165" fontId="24" fillId="0" borderId="19" xfId="0" applyNumberFormat="1" applyFont="1" applyBorder="1" applyAlignment="1" applyProtection="1">
      <alignment horizontal="center" vertical="center"/>
      <protection locked="0"/>
    </xf>
    <xf numFmtId="165" fontId="24" fillId="0" borderId="11" xfId="0" applyNumberFormat="1" applyFont="1" applyBorder="1" applyAlignment="1" applyProtection="1">
      <alignment horizontal="center" vertical="center"/>
      <protection locked="0"/>
    </xf>
    <xf numFmtId="165" fontId="24" fillId="0" borderId="37" xfId="0" applyNumberFormat="1" applyFont="1" applyBorder="1" applyAlignment="1" applyProtection="1">
      <alignment horizontal="center" vertical="center"/>
      <protection locked="0"/>
    </xf>
    <xf numFmtId="166" fontId="24" fillId="0" borderId="37" xfId="0" applyNumberFormat="1" applyFont="1" applyBorder="1" applyAlignment="1" applyProtection="1">
      <alignment horizontal="center" vertical="center"/>
      <protection locked="0"/>
    </xf>
    <xf numFmtId="165" fontId="24" fillId="0" borderId="24" xfId="0" applyNumberFormat="1" applyFont="1" applyBorder="1" applyAlignment="1" applyProtection="1">
      <alignment horizontal="center" vertical="center"/>
      <protection locked="0"/>
    </xf>
    <xf numFmtId="165" fontId="24" fillId="0" borderId="21" xfId="0" applyNumberFormat="1" applyFont="1" applyBorder="1" applyAlignment="1" applyProtection="1">
      <alignment horizontal="center" vertical="center"/>
      <protection locked="0"/>
    </xf>
    <xf numFmtId="165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5" xfId="0" applyNumberFormat="1" applyFont="1" applyBorder="1" applyAlignment="1" applyProtection="1">
      <alignment horizontal="center" vertical="center"/>
      <protection locked="0"/>
    </xf>
    <xf numFmtId="165" fontId="24" fillId="0" borderId="35" xfId="0" applyNumberFormat="1" applyFont="1" applyBorder="1" applyAlignment="1" applyProtection="1">
      <alignment horizontal="center" vertical="center"/>
      <protection locked="0"/>
    </xf>
    <xf numFmtId="165" fontId="24" fillId="0" borderId="7" xfId="0" applyNumberFormat="1" applyFont="1" applyBorder="1" applyAlignment="1" applyProtection="1">
      <alignment horizontal="center" vertical="center"/>
      <protection locked="0"/>
    </xf>
    <xf numFmtId="165" fontId="24" fillId="0" borderId="35" xfId="0" applyNumberFormat="1" applyFont="1" applyBorder="1" applyAlignment="1" applyProtection="1">
      <alignment horizontal="center" vertical="center" wrapText="1"/>
      <protection locked="0"/>
    </xf>
    <xf numFmtId="165" fontId="24" fillId="0" borderId="17" xfId="0" applyNumberFormat="1" applyFont="1" applyBorder="1" applyAlignment="1" applyProtection="1">
      <alignment horizontal="center" vertical="center" wrapText="1"/>
      <protection locked="0"/>
    </xf>
    <xf numFmtId="165" fontId="24" fillId="0" borderId="40" xfId="0" applyNumberFormat="1" applyFont="1" applyBorder="1" applyAlignment="1" applyProtection="1">
      <alignment horizontal="center" vertical="center"/>
      <protection locked="0"/>
    </xf>
    <xf numFmtId="165" fontId="24" fillId="0" borderId="41" xfId="0" applyNumberFormat="1" applyFont="1" applyBorder="1" applyAlignment="1" applyProtection="1">
      <alignment horizontal="center" vertical="center"/>
      <protection locked="0"/>
    </xf>
    <xf numFmtId="165" fontId="24" fillId="0" borderId="18" xfId="0" applyNumberFormat="1" applyFont="1" applyBorder="1" applyAlignment="1" applyProtection="1">
      <alignment horizontal="center" vertical="center" wrapText="1"/>
      <protection locked="0"/>
    </xf>
    <xf numFmtId="165" fontId="24" fillId="0" borderId="46" xfId="0" applyNumberFormat="1" applyFont="1" applyBorder="1" applyAlignment="1" applyProtection="1">
      <alignment horizontal="center" vertical="center" wrapText="1"/>
      <protection locked="0"/>
    </xf>
    <xf numFmtId="165" fontId="24" fillId="0" borderId="26" xfId="0" applyNumberFormat="1" applyFont="1" applyBorder="1" applyAlignment="1" applyProtection="1">
      <alignment horizontal="center" vertical="center" wrapText="1"/>
      <protection locked="0"/>
    </xf>
    <xf numFmtId="166" fontId="24" fillId="0" borderId="70" xfId="0" applyNumberFormat="1" applyFont="1" applyBorder="1" applyAlignment="1" applyProtection="1">
      <alignment horizontal="center" vertical="center" wrapText="1"/>
      <protection locked="0"/>
    </xf>
    <xf numFmtId="165" fontId="24" fillId="0" borderId="2" xfId="0" applyNumberFormat="1" applyFont="1" applyBorder="1" applyAlignment="1" applyProtection="1">
      <alignment horizontal="center" vertical="center"/>
      <protection locked="0"/>
    </xf>
    <xf numFmtId="165" fontId="24" fillId="0" borderId="36" xfId="0" applyNumberFormat="1" applyFont="1" applyBorder="1" applyAlignment="1" applyProtection="1">
      <alignment horizontal="center" vertical="center" wrapText="1"/>
      <protection locked="0"/>
    </xf>
    <xf numFmtId="165" fontId="24" fillId="0" borderId="12" xfId="0" applyNumberFormat="1" applyFont="1" applyBorder="1" applyAlignment="1" applyProtection="1">
      <alignment horizontal="center" vertical="center"/>
      <protection locked="0"/>
    </xf>
    <xf numFmtId="165" fontId="24" fillId="0" borderId="38" xfId="0" applyNumberFormat="1" applyFont="1" applyBorder="1" applyAlignment="1" applyProtection="1">
      <alignment horizontal="center" vertical="center"/>
      <protection locked="0"/>
    </xf>
    <xf numFmtId="165" fontId="24" fillId="0" borderId="34" xfId="0" applyNumberFormat="1" applyFont="1" applyBorder="1" applyAlignment="1" applyProtection="1">
      <alignment horizontal="center" vertical="center"/>
      <protection locked="0"/>
    </xf>
    <xf numFmtId="165" fontId="24" fillId="0" borderId="36" xfId="0" applyNumberFormat="1" applyFont="1" applyBorder="1" applyAlignment="1" applyProtection="1">
      <alignment horizontal="center" vertical="center"/>
      <protection locked="0"/>
    </xf>
    <xf numFmtId="165" fontId="2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vertical="center"/>
    </xf>
    <xf numFmtId="0" fontId="5" fillId="0" borderId="35" xfId="0" applyFont="1" applyFill="1" applyBorder="1" applyAlignment="1" applyProtection="1">
      <alignment horizontal="left" vertical="center"/>
    </xf>
    <xf numFmtId="0" fontId="5" fillId="0" borderId="52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18" fillId="0" borderId="49" xfId="0" applyFont="1" applyFill="1" applyBorder="1" applyAlignment="1" applyProtection="1">
      <alignment horizontal="left" vertical="top" wrapText="1"/>
    </xf>
    <xf numFmtId="0" fontId="13" fillId="0" borderId="27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29" xfId="0" applyFont="1" applyFill="1" applyBorder="1" applyAlignment="1" applyProtection="1">
      <alignment horizontal="left" vertical="top" wrapText="1"/>
    </xf>
    <xf numFmtId="0" fontId="13" fillId="0" borderId="31" xfId="0" applyFont="1" applyFill="1" applyBorder="1" applyAlignment="1" applyProtection="1">
      <alignment horizontal="left" vertical="top" wrapText="1"/>
    </xf>
    <xf numFmtId="0" fontId="13" fillId="0" borderId="9" xfId="0" applyFont="1" applyFill="1" applyBorder="1" applyAlignment="1" applyProtection="1">
      <alignment horizontal="left" vertical="top" wrapText="1"/>
    </xf>
    <xf numFmtId="0" fontId="13" fillId="0" borderId="38" xfId="0" applyFont="1" applyFill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5" fillId="0" borderId="59" xfId="0" applyNumberFormat="1" applyFont="1" applyFill="1" applyBorder="1" applyAlignment="1" applyProtection="1">
      <alignment horizontal="left"/>
      <protection locked="0"/>
    </xf>
    <xf numFmtId="0" fontId="5" fillId="0" borderId="23" xfId="0" applyNumberFormat="1" applyFont="1" applyFill="1" applyBorder="1" applyAlignment="1" applyProtection="1">
      <alignment horizontal="left"/>
      <protection locked="0"/>
    </xf>
    <xf numFmtId="0" fontId="5" fillId="0" borderId="53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30" xfId="0" applyFont="1" applyFill="1" applyBorder="1" applyAlignment="1" applyProtection="1">
      <alignment horizontal="left" vertical="top"/>
    </xf>
    <xf numFmtId="166" fontId="24" fillId="0" borderId="62" xfId="0" applyNumberFormat="1" applyFont="1" applyBorder="1" applyAlignment="1" applyProtection="1">
      <alignment horizontal="center" vertical="center"/>
      <protection locked="0"/>
    </xf>
    <xf numFmtId="166" fontId="24" fillId="0" borderId="34" xfId="0" applyNumberFormat="1" applyFont="1" applyBorder="1" applyAlignment="1" applyProtection="1">
      <alignment horizontal="center" vertical="center"/>
      <protection locked="0"/>
    </xf>
    <xf numFmtId="0" fontId="13" fillId="0" borderId="53" xfId="0" applyFont="1" applyFill="1" applyBorder="1" applyAlignment="1" applyProtection="1">
      <alignment horizontal="left" vertical="top"/>
    </xf>
    <xf numFmtId="0" fontId="5" fillId="0" borderId="31" xfId="0" applyNumberFormat="1" applyFont="1" applyFill="1" applyBorder="1" applyAlignment="1" applyProtection="1">
      <alignment horizontal="left" vertical="top" wrapText="1"/>
      <protection locked="0"/>
    </xf>
    <xf numFmtId="0" fontId="5" fillId="0" borderId="9" xfId="0" applyNumberFormat="1" applyFont="1" applyFill="1" applyBorder="1" applyAlignment="1" applyProtection="1">
      <alignment horizontal="left" vertical="top" wrapText="1"/>
      <protection locked="0"/>
    </xf>
    <xf numFmtId="0" fontId="5" fillId="0" borderId="38" xfId="0" applyNumberFormat="1" applyFont="1" applyFill="1" applyBorder="1" applyAlignment="1" applyProtection="1">
      <alignment horizontal="left" vertical="top" wrapText="1"/>
      <protection locked="0"/>
    </xf>
    <xf numFmtId="0" fontId="5" fillId="0" borderId="43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left" vertical="top"/>
    </xf>
    <xf numFmtId="0" fontId="13" fillId="0" borderId="3" xfId="0" applyFont="1" applyBorder="1" applyAlignment="1" applyProtection="1">
      <alignment horizontal="left" vertical="top"/>
    </xf>
    <xf numFmtId="0" fontId="13" fillId="0" borderId="42" xfId="0" applyFont="1" applyBorder="1" applyAlignment="1" applyProtection="1">
      <alignment horizontal="left" vertical="top"/>
    </xf>
    <xf numFmtId="0" fontId="13" fillId="0" borderId="2" xfId="0" applyFont="1" applyFill="1" applyBorder="1" applyAlignment="1" applyProtection="1">
      <alignment horizontal="left" vertical="top"/>
    </xf>
    <xf numFmtId="0" fontId="13" fillId="0" borderId="3" xfId="0" applyFont="1" applyFill="1" applyBorder="1" applyAlignment="1" applyProtection="1">
      <alignment horizontal="left" vertical="top"/>
    </xf>
    <xf numFmtId="0" fontId="13" fillId="0" borderId="4" xfId="0" applyFont="1" applyFill="1" applyBorder="1" applyAlignment="1" applyProtection="1">
      <alignment horizontal="left" vertical="top"/>
    </xf>
    <xf numFmtId="0" fontId="5" fillId="0" borderId="61" xfId="0" applyNumberFormat="1" applyFont="1" applyFill="1" applyBorder="1" applyAlignment="1" applyProtection="1">
      <alignment horizontal="left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13" fillId="0" borderId="4" xfId="0" applyFont="1" applyBorder="1" applyAlignment="1" applyProtection="1">
      <alignment horizontal="left" vertical="top"/>
    </xf>
    <xf numFmtId="0" fontId="5" fillId="0" borderId="23" xfId="0" applyFont="1" applyBorder="1" applyAlignment="1" applyProtection="1">
      <alignment horizontal="left"/>
      <protection locked="0"/>
    </xf>
    <xf numFmtId="1" fontId="24" fillId="0" borderId="50" xfId="0" applyNumberFormat="1" applyFont="1" applyBorder="1" applyAlignment="1" applyProtection="1">
      <alignment horizontal="center" vertical="center"/>
      <protection locked="0"/>
    </xf>
    <xf numFmtId="1" fontId="24" fillId="0" borderId="48" xfId="0" applyNumberFormat="1" applyFont="1" applyBorder="1" applyAlignment="1" applyProtection="1">
      <alignment horizontal="center" vertical="center"/>
      <protection locked="0"/>
    </xf>
    <xf numFmtId="1" fontId="24" fillId="0" borderId="36" xfId="0" applyNumberFormat="1" applyFont="1" applyBorder="1" applyAlignment="1" applyProtection="1">
      <alignment horizontal="center" vertical="center"/>
      <protection locked="0"/>
    </xf>
    <xf numFmtId="164" fontId="24" fillId="0" borderId="44" xfId="0" applyNumberFormat="1" applyFont="1" applyBorder="1" applyAlignment="1" applyProtection="1">
      <alignment horizontal="center" vertical="center"/>
      <protection locked="0"/>
    </xf>
    <xf numFmtId="164" fontId="24" fillId="0" borderId="45" xfId="0" applyNumberFormat="1" applyFont="1" applyBorder="1" applyAlignment="1" applyProtection="1">
      <alignment horizontal="center" vertical="center"/>
      <protection locked="0"/>
    </xf>
    <xf numFmtId="164" fontId="24" fillId="0" borderId="3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29" xfId="0" quotePrefix="1" applyFont="1" applyBorder="1" applyAlignment="1" applyProtection="1">
      <alignment horizontal="center" vertical="center" wrapText="1"/>
    </xf>
    <xf numFmtId="0" fontId="14" fillId="0" borderId="38" xfId="0" quotePrefix="1" applyFont="1" applyBorder="1" applyAlignment="1" applyProtection="1">
      <alignment horizontal="center" vertical="center" wrapText="1"/>
    </xf>
    <xf numFmtId="0" fontId="6" fillId="0" borderId="63" xfId="0" applyNumberFormat="1" applyFont="1" applyFill="1" applyBorder="1" applyAlignment="1" applyProtection="1">
      <alignment horizontal="left" vertical="center"/>
    </xf>
    <xf numFmtId="0" fontId="6" fillId="0" borderId="64" xfId="0" applyNumberFormat="1" applyFont="1" applyFill="1" applyBorder="1" applyAlignment="1" applyProtection="1">
      <alignment horizontal="left" vertical="center"/>
    </xf>
    <xf numFmtId="0" fontId="6" fillId="0" borderId="20" xfId="0" applyNumberFormat="1" applyFont="1" applyFill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5" fillId="0" borderId="65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60" xfId="0" applyFont="1" applyBorder="1" applyAlignment="1" applyProtection="1">
      <alignment horizontal="center" vertical="center" wrapText="1"/>
    </xf>
    <xf numFmtId="0" fontId="13" fillId="0" borderId="38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56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8" fillId="0" borderId="32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164" fontId="24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0" fontId="13" fillId="0" borderId="29" xfId="0" applyFont="1" applyBorder="1" applyAlignment="1" applyProtection="1">
      <alignment horizontal="left" vertical="top"/>
    </xf>
    <xf numFmtId="0" fontId="5" fillId="0" borderId="53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30" xfId="0" applyNumberFormat="1" applyFont="1" applyFill="1" applyBorder="1" applyAlignment="1" applyProtection="1">
      <alignment horizontal="left"/>
      <protection locked="0"/>
    </xf>
    <xf numFmtId="1" fontId="5" fillId="0" borderId="53" xfId="0" applyNumberFormat="1" applyFont="1" applyBorder="1" applyAlignment="1" applyProtection="1">
      <alignment horizontal="left"/>
      <protection locked="0"/>
    </xf>
    <xf numFmtId="1" fontId="5" fillId="0" borderId="0" xfId="0" applyNumberFormat="1" applyFont="1" applyBorder="1" applyAlignment="1" applyProtection="1">
      <alignment horizontal="left"/>
      <protection locked="0"/>
    </xf>
    <xf numFmtId="1" fontId="5" fillId="0" borderId="30" xfId="0" applyNumberFormat="1" applyFont="1" applyBorder="1" applyAlignment="1" applyProtection="1">
      <alignment horizontal="left"/>
      <protection locked="0"/>
    </xf>
    <xf numFmtId="1" fontId="30" fillId="0" borderId="53" xfId="0" applyNumberFormat="1" applyFont="1" applyFill="1" applyBorder="1" applyAlignment="1" applyProtection="1">
      <alignment horizontal="left"/>
      <protection locked="0"/>
    </xf>
    <xf numFmtId="1" fontId="30" fillId="0" borderId="0" xfId="0" applyNumberFormat="1" applyFont="1" applyFill="1" applyBorder="1" applyAlignment="1" applyProtection="1">
      <alignment horizontal="left"/>
      <protection locked="0"/>
    </xf>
    <xf numFmtId="1" fontId="30" fillId="0" borderId="29" xfId="0" applyNumberFormat="1" applyFont="1" applyFill="1" applyBorder="1" applyAlignment="1" applyProtection="1">
      <alignment horizontal="left"/>
      <protection locked="0"/>
    </xf>
    <xf numFmtId="49" fontId="5" fillId="0" borderId="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49" fontId="5" fillId="0" borderId="30" xfId="0" applyNumberFormat="1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30" xfId="0" applyFont="1" applyFill="1" applyBorder="1" applyAlignment="1" applyProtection="1">
      <alignment horizontal="left"/>
      <protection locked="0"/>
    </xf>
    <xf numFmtId="165" fontId="5" fillId="0" borderId="53" xfId="0" applyNumberFormat="1" applyFont="1" applyFill="1" applyBorder="1" applyAlignment="1" applyProtection="1">
      <alignment horizontal="left" wrapText="1"/>
      <protection locked="0"/>
    </xf>
    <xf numFmtId="165" fontId="5" fillId="0" borderId="0" xfId="0" applyNumberFormat="1" applyFont="1" applyFill="1" applyBorder="1" applyAlignment="1" applyProtection="1">
      <alignment horizontal="left" wrapText="1"/>
      <protection locked="0"/>
    </xf>
    <xf numFmtId="165" fontId="5" fillId="0" borderId="30" xfId="0" applyNumberFormat="1" applyFont="1" applyFill="1" applyBorder="1" applyAlignment="1" applyProtection="1">
      <alignment horizontal="left" wrapText="1"/>
      <protection locked="0"/>
    </xf>
    <xf numFmtId="49" fontId="13" fillId="0" borderId="5" xfId="0" applyNumberFormat="1" applyFont="1" applyFill="1" applyBorder="1" applyAlignment="1" applyProtection="1">
      <alignment horizontal="left" vertical="center"/>
    </xf>
    <xf numFmtId="49" fontId="13" fillId="0" borderId="3" xfId="0" applyNumberFormat="1" applyFont="1" applyFill="1" applyBorder="1" applyAlignment="1" applyProtection="1">
      <alignment horizontal="left" vertical="center"/>
    </xf>
    <xf numFmtId="49" fontId="13" fillId="0" borderId="42" xfId="0" applyNumberFormat="1" applyFont="1" applyFill="1" applyBorder="1" applyAlignment="1" applyProtection="1">
      <alignment horizontal="left" vertical="center"/>
    </xf>
    <xf numFmtId="49" fontId="5" fillId="0" borderId="53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left" vertical="center"/>
    </xf>
    <xf numFmtId="1" fontId="5" fillId="0" borderId="9" xfId="0" applyNumberFormat="1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0" fontId="33" fillId="0" borderId="9" xfId="0" applyFont="1" applyBorder="1" applyAlignment="1" applyProtection="1">
      <alignment horizontal="right" wrapText="1"/>
    </xf>
    <xf numFmtId="0" fontId="22" fillId="0" borderId="9" xfId="0" applyFont="1" applyBorder="1" applyAlignment="1" applyProtection="1">
      <alignment horizontal="right" wrapText="1"/>
    </xf>
    <xf numFmtId="0" fontId="0" fillId="4" borderId="0" xfId="0" applyFill="1" applyBorder="1" applyAlignment="1" applyProtection="1">
      <alignment vertical="distributed" wrapText="1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0" fontId="13" fillId="0" borderId="57" xfId="0" applyFont="1" applyFill="1" applyBorder="1" applyAlignment="1" applyProtection="1">
      <alignment horizontal="left" vertical="center"/>
    </xf>
    <xf numFmtId="0" fontId="13" fillId="0" borderId="58" xfId="0" applyFont="1" applyFill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42" xfId="0" applyFont="1" applyBorder="1" applyAlignment="1" applyProtection="1">
      <alignment horizontal="left" vertical="center"/>
    </xf>
    <xf numFmtId="14" fontId="5" fillId="0" borderId="60" xfId="0" applyNumberFormat="1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38" xfId="0" applyFont="1" applyFill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/>
    </xf>
    <xf numFmtId="0" fontId="5" fillId="0" borderId="60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164" fontId="24" fillId="0" borderId="5" xfId="0" applyNumberFormat="1" applyFont="1" applyBorder="1" applyAlignment="1" applyProtection="1">
      <alignment horizontal="center" vertical="center"/>
      <protection locked="0"/>
    </xf>
    <xf numFmtId="164" fontId="24" fillId="0" borderId="3" xfId="0" applyNumberFormat="1" applyFont="1" applyBorder="1" applyAlignment="1" applyProtection="1">
      <alignment horizontal="center" vertical="center"/>
      <protection locked="0"/>
    </xf>
    <xf numFmtId="164" fontId="24" fillId="0" borderId="42" xfId="0" applyNumberFormat="1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24" fillId="0" borderId="52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 vertical="center"/>
      <protection locked="0"/>
    </xf>
    <xf numFmtId="0" fontId="24" fillId="0" borderId="46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49" fontId="6" fillId="3" borderId="49" xfId="0" applyNumberFormat="1" applyFont="1" applyFill="1" applyBorder="1" applyAlignment="1" applyProtection="1">
      <alignment horizontal="center" vertical="center" wrapText="1"/>
    </xf>
    <xf numFmtId="49" fontId="6" fillId="3" borderId="27" xfId="0" applyNumberFormat="1" applyFont="1" applyFill="1" applyBorder="1" applyAlignment="1" applyProtection="1">
      <alignment horizontal="center" vertical="center" wrapText="1"/>
    </xf>
    <xf numFmtId="49" fontId="6" fillId="3" borderId="28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49" fontId="18" fillId="0" borderId="29" xfId="0" applyNumberFormat="1" applyFont="1" applyFill="1" applyBorder="1" applyAlignment="1" applyProtection="1">
      <alignment horizontal="center" vertical="center"/>
    </xf>
    <xf numFmtId="49" fontId="18" fillId="0" borderId="31" xfId="0" applyNumberFormat="1" applyFont="1" applyFill="1" applyBorder="1" applyAlignment="1" applyProtection="1">
      <alignment horizontal="center" vertical="center"/>
    </xf>
    <xf numFmtId="49" fontId="18" fillId="0" borderId="9" xfId="0" applyNumberFormat="1" applyFont="1" applyFill="1" applyBorder="1" applyAlignment="1" applyProtection="1">
      <alignment horizontal="center" vertical="center"/>
    </xf>
    <xf numFmtId="49" fontId="18" fillId="0" borderId="38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8" fillId="0" borderId="29" xfId="0" applyNumberFormat="1" applyFont="1" applyFill="1" applyBorder="1" applyAlignment="1" applyProtection="1">
      <alignment horizontal="center" vertical="center" wrapText="1"/>
    </xf>
    <xf numFmtId="49" fontId="18" fillId="0" borderId="31" xfId="0" applyNumberFormat="1" applyFont="1" applyFill="1" applyBorder="1" applyAlignment="1" applyProtection="1">
      <alignment horizontal="center" vertical="center" wrapText="1"/>
    </xf>
    <xf numFmtId="49" fontId="18" fillId="0" borderId="38" xfId="0" applyNumberFormat="1" applyFont="1" applyFill="1" applyBorder="1" applyAlignment="1" applyProtection="1">
      <alignment horizontal="center" vertical="center" wrapText="1"/>
    </xf>
    <xf numFmtId="0" fontId="24" fillId="0" borderId="50" xfId="0" applyFont="1" applyBorder="1" applyAlignment="1" applyProtection="1">
      <alignment horizontal="left" vertical="center"/>
      <protection locked="0"/>
    </xf>
    <xf numFmtId="0" fontId="24" fillId="0" borderId="48" xfId="0" applyFont="1" applyBorder="1" applyAlignment="1" applyProtection="1">
      <alignment horizontal="left" vertical="center"/>
      <protection locked="0"/>
    </xf>
    <xf numFmtId="0" fontId="24" fillId="0" borderId="34" xfId="0" applyFont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38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vertical="center" wrapText="1"/>
    </xf>
    <xf numFmtId="0" fontId="1" fillId="0" borderId="45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42" xfId="0" applyFont="1" applyFill="1" applyBorder="1" applyAlignment="1" applyProtection="1">
      <alignment vertical="center" wrapText="1"/>
    </xf>
    <xf numFmtId="166" fontId="24" fillId="0" borderId="50" xfId="0" applyNumberFormat="1" applyFont="1" applyBorder="1" applyAlignment="1" applyProtection="1">
      <alignment horizontal="center" vertical="center"/>
      <protection locked="0"/>
    </xf>
    <xf numFmtId="0" fontId="5" fillId="0" borderId="50" xfId="0" applyNumberFormat="1" applyFont="1" applyFill="1" applyBorder="1" applyAlignment="1" applyProtection="1">
      <alignment horizontal="center" vertical="center"/>
    </xf>
    <xf numFmtId="0" fontId="5" fillId="0" borderId="48" xfId="0" applyNumberFormat="1" applyFont="1" applyFill="1" applyBorder="1" applyAlignment="1" applyProtection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/>
    </xf>
    <xf numFmtId="1" fontId="24" fillId="0" borderId="40" xfId="0" applyNumberFormat="1" applyFont="1" applyBorder="1" applyAlignment="1" applyProtection="1">
      <alignment horizontal="center" vertical="center"/>
      <protection locked="0"/>
    </xf>
    <xf numFmtId="1" fontId="24" fillId="0" borderId="45" xfId="0" applyNumberFormat="1" applyFont="1" applyBorder="1" applyAlignment="1" applyProtection="1">
      <alignment horizontal="center" vertical="center"/>
      <protection locked="0"/>
    </xf>
    <xf numFmtId="1" fontId="24" fillId="0" borderId="46" xfId="0" applyNumberFormat="1" applyFont="1" applyBorder="1" applyAlignment="1" applyProtection="1">
      <alignment horizontal="center" vertical="center"/>
      <protection locked="0"/>
    </xf>
    <xf numFmtId="0" fontId="5" fillId="0" borderId="35" xfId="0" applyNumberFormat="1" applyFont="1" applyFill="1" applyBorder="1" applyAlignment="1" applyProtection="1">
      <alignment horizontal="center" vertical="center"/>
    </xf>
    <xf numFmtId="0" fontId="5" fillId="0" borderId="52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18" fillId="0" borderId="43" xfId="0" applyNumberFormat="1" applyFont="1" applyFill="1" applyBorder="1" applyAlignment="1" applyProtection="1">
      <alignment horizontal="center" vertical="center"/>
    </xf>
    <xf numFmtId="49" fontId="18" fillId="0" borderId="16" xfId="0" applyNumberFormat="1" applyFont="1" applyFill="1" applyBorder="1" applyAlignment="1" applyProtection="1">
      <alignment horizontal="center" vertical="center"/>
    </xf>
    <xf numFmtId="49" fontId="18" fillId="0" borderId="26" xfId="0" applyNumberFormat="1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 wrapText="1"/>
    </xf>
    <xf numFmtId="0" fontId="18" fillId="0" borderId="21" xfId="0" applyFont="1" applyFill="1" applyBorder="1" applyAlignment="1" applyProtection="1">
      <alignment horizontal="center" vertical="center" wrapText="1"/>
    </xf>
    <xf numFmtId="0" fontId="18" fillId="0" borderId="49" xfId="0" applyFont="1" applyFill="1" applyBorder="1" applyAlignment="1" applyProtection="1">
      <alignment horizontal="center" vertical="center" wrapText="1"/>
    </xf>
    <xf numFmtId="0" fontId="18" fillId="0" borderId="27" xfId="0" applyFont="1" applyFill="1" applyBorder="1" applyAlignment="1" applyProtection="1">
      <alignment horizontal="center" vertical="center" wrapText="1"/>
    </xf>
    <xf numFmtId="0" fontId="18" fillId="0" borderId="28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29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24" fillId="0" borderId="35" xfId="0" applyFont="1" applyBorder="1" applyAlignment="1" applyProtection="1">
      <alignment horizontal="left" vertical="center"/>
      <protection locked="0"/>
    </xf>
    <xf numFmtId="0" fontId="24" fillId="0" borderId="52" xfId="0" applyFont="1" applyBorder="1" applyAlignment="1" applyProtection="1">
      <alignment horizontal="left" vertical="center"/>
      <protection locked="0"/>
    </xf>
    <xf numFmtId="0" fontId="24" fillId="0" borderId="12" xfId="0" applyFont="1" applyBorder="1" applyAlignment="1" applyProtection="1">
      <alignment horizontal="left" vertical="center"/>
      <protection locked="0"/>
    </xf>
    <xf numFmtId="0" fontId="24" fillId="0" borderId="40" xfId="0" applyFont="1" applyBorder="1" applyAlignment="1" applyProtection="1">
      <alignment horizontal="left" vertical="center"/>
      <protection locked="0"/>
    </xf>
    <xf numFmtId="0" fontId="24" fillId="0" borderId="45" xfId="0" applyFont="1" applyBorder="1" applyAlignment="1" applyProtection="1">
      <alignment horizontal="left" vertical="center"/>
      <protection locked="0"/>
    </xf>
    <xf numFmtId="0" fontId="24" fillId="0" borderId="33" xfId="0" applyFont="1" applyBorder="1" applyAlignment="1" applyProtection="1">
      <alignment horizontal="left" vertical="center"/>
      <protection locked="0"/>
    </xf>
    <xf numFmtId="0" fontId="13" fillId="0" borderId="53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3" fillId="0" borderId="29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center" vertical="center" wrapText="1"/>
    </xf>
    <xf numFmtId="164" fontId="13" fillId="0" borderId="56" xfId="0" applyNumberFormat="1" applyFont="1" applyFill="1" applyBorder="1" applyAlignment="1" applyProtection="1">
      <alignment horizontal="center" vertical="center" wrapText="1"/>
    </xf>
    <xf numFmtId="164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55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left"/>
      <protection locked="0"/>
    </xf>
    <xf numFmtId="0" fontId="5" fillId="0" borderId="29" xfId="0" applyFont="1" applyFill="1" applyBorder="1" applyAlignment="1" applyProtection="1">
      <alignment horizontal="left"/>
      <protection locked="0"/>
    </xf>
    <xf numFmtId="0" fontId="18" fillId="0" borderId="49" xfId="0" applyNumberFormat="1" applyFont="1" applyFill="1" applyBorder="1" applyAlignment="1" applyProtection="1">
      <alignment horizontal="left" vertical="center"/>
    </xf>
    <xf numFmtId="0" fontId="18" fillId="0" borderId="27" xfId="0" applyNumberFormat="1" applyFont="1" applyFill="1" applyBorder="1" applyAlignment="1" applyProtection="1">
      <alignment horizontal="left" vertical="center"/>
    </xf>
    <xf numFmtId="0" fontId="18" fillId="0" borderId="28" xfId="0" applyNumberFormat="1" applyFont="1" applyFill="1" applyBorder="1" applyAlignment="1" applyProtection="1">
      <alignment horizontal="left" vertical="center"/>
    </xf>
    <xf numFmtId="2" fontId="13" fillId="0" borderId="32" xfId="0" applyNumberFormat="1" applyFont="1" applyFill="1" applyBorder="1" applyAlignment="1" applyProtection="1">
      <alignment horizontal="center" vertical="center" wrapText="1"/>
    </xf>
    <xf numFmtId="2" fontId="13" fillId="0" borderId="8" xfId="0" applyNumberFormat="1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13" fillId="0" borderId="49" xfId="0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9" xfId="0" applyNumberFormat="1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30" xfId="0" applyFont="1" applyFill="1" applyBorder="1" applyAlignment="1" applyProtection="1">
      <alignment horizontal="left" vertical="center"/>
    </xf>
    <xf numFmtId="0" fontId="24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18" xfId="1" applyNumberFormat="1" applyFont="1" applyFill="1" applyBorder="1" applyAlignment="1" applyProtection="1">
      <alignment horizontal="center" vertical="center"/>
      <protection locked="0"/>
    </xf>
    <xf numFmtId="1" fontId="24" fillId="0" borderId="35" xfId="0" applyNumberFormat="1" applyFont="1" applyBorder="1" applyAlignment="1" applyProtection="1">
      <alignment horizontal="center" vertical="center"/>
      <protection locked="0"/>
    </xf>
    <xf numFmtId="1" fontId="24" fillId="0" borderId="52" xfId="0" applyNumberFormat="1" applyFont="1" applyBorder="1" applyAlignment="1" applyProtection="1">
      <alignment horizontal="center" vertical="center"/>
      <protection locked="0"/>
    </xf>
    <xf numFmtId="1" fontId="24" fillId="0" borderId="17" xfId="0" applyNumberFormat="1" applyFont="1" applyBorder="1" applyAlignment="1" applyProtection="1">
      <alignment horizontal="center" vertical="center"/>
      <protection locked="0"/>
    </xf>
    <xf numFmtId="165" fontId="24" fillId="0" borderId="49" xfId="0" applyNumberFormat="1" applyFont="1" applyBorder="1" applyAlignment="1" applyProtection="1">
      <alignment horizontal="center" vertical="center"/>
      <protection locked="0"/>
    </xf>
    <xf numFmtId="165" fontId="24" fillId="0" borderId="27" xfId="0" applyNumberFormat="1" applyFont="1" applyBorder="1" applyAlignment="1" applyProtection="1">
      <alignment horizontal="center" vertical="center"/>
      <protection locked="0"/>
    </xf>
    <xf numFmtId="165" fontId="24" fillId="0" borderId="28" xfId="0" applyNumberFormat="1" applyFont="1" applyBorder="1" applyAlignment="1" applyProtection="1">
      <alignment horizontal="center" vertical="center"/>
      <protection locked="0"/>
    </xf>
    <xf numFmtId="165" fontId="24" fillId="0" borderId="40" xfId="0" applyNumberFormat="1" applyFont="1" applyBorder="1" applyAlignment="1" applyProtection="1">
      <alignment horizontal="center" vertical="center"/>
      <protection locked="0"/>
    </xf>
    <xf numFmtId="165" fontId="24" fillId="0" borderId="45" xfId="0" applyNumberFormat="1" applyFont="1" applyBorder="1" applyAlignment="1" applyProtection="1">
      <alignment horizontal="center" vertical="center"/>
      <protection locked="0"/>
    </xf>
    <xf numFmtId="165" fontId="24" fillId="0" borderId="33" xfId="0" applyNumberFormat="1" applyFont="1" applyBorder="1" applyAlignment="1" applyProtection="1">
      <alignment horizontal="center" vertical="center"/>
      <protection locked="0"/>
    </xf>
    <xf numFmtId="166" fontId="24" fillId="0" borderId="44" xfId="0" applyNumberFormat="1" applyFont="1" applyBorder="1" applyAlignment="1" applyProtection="1">
      <alignment horizontal="center" vertical="center"/>
      <protection locked="0"/>
    </xf>
    <xf numFmtId="166" fontId="24" fillId="0" borderId="33" xfId="0" applyNumberFormat="1" applyFont="1" applyBorder="1" applyAlignment="1" applyProtection="1">
      <alignment horizontal="center" vertical="center"/>
      <protection locked="0"/>
    </xf>
    <xf numFmtId="164" fontId="24" fillId="0" borderId="54" xfId="0" applyNumberFormat="1" applyFont="1" applyBorder="1" applyAlignment="1" applyProtection="1">
      <alignment horizontal="center" vertical="center"/>
      <protection locked="0"/>
    </xf>
    <xf numFmtId="0" fontId="18" fillId="0" borderId="43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166" fontId="24" fillId="0" borderId="40" xfId="0" applyNumberFormat="1" applyFont="1" applyBorder="1" applyAlignment="1" applyProtection="1">
      <alignment horizontal="center" vertical="center"/>
      <protection locked="0"/>
    </xf>
    <xf numFmtId="164" fontId="24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49" xfId="0" applyFont="1" applyFill="1" applyBorder="1" applyAlignment="1" applyProtection="1">
      <alignment horizontal="center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0" fontId="13" fillId="0" borderId="28" xfId="0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38" xfId="0" applyFont="1" applyFill="1" applyBorder="1" applyAlignment="1" applyProtection="1">
      <alignment horizontal="center" vertical="center" wrapText="1"/>
    </xf>
    <xf numFmtId="166" fontId="24" fillId="0" borderId="51" xfId="0" applyNumberFormat="1" applyFont="1" applyBorder="1" applyAlignment="1" applyProtection="1">
      <alignment horizontal="center" vertical="center"/>
      <protection locked="0"/>
    </xf>
    <xf numFmtId="166" fontId="24" fillId="0" borderId="12" xfId="0" applyNumberFormat="1" applyFont="1" applyBorder="1" applyAlignment="1" applyProtection="1">
      <alignment horizontal="center" vertical="center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164" fontId="24" fillId="0" borderId="51" xfId="0" applyNumberFormat="1" applyFont="1" applyBorder="1" applyAlignment="1" applyProtection="1">
      <alignment horizontal="center" vertical="center"/>
      <protection locked="0"/>
    </xf>
    <xf numFmtId="164" fontId="24" fillId="0" borderId="52" xfId="0" applyNumberFormat="1" applyFont="1" applyBorder="1" applyAlignment="1" applyProtection="1">
      <alignment horizontal="center" vertical="center"/>
      <protection locked="0"/>
    </xf>
    <xf numFmtId="164" fontId="24" fillId="0" borderId="12" xfId="0" applyNumberFormat="1" applyFont="1" applyBorder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3" fillId="0" borderId="42" xfId="0" applyNumberFormat="1" applyFont="1" applyFill="1" applyBorder="1" applyAlignment="1" applyProtection="1">
      <alignment horizontal="left" vertical="center"/>
    </xf>
    <xf numFmtId="0" fontId="18" fillId="0" borderId="3" xfId="0" applyNumberFormat="1" applyFont="1" applyFill="1" applyBorder="1" applyAlignment="1" applyProtection="1">
      <alignment horizontal="left" vertical="center"/>
    </xf>
    <xf numFmtId="0" fontId="18" fillId="0" borderId="42" xfId="0" applyNumberFormat="1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2" fontId="5" fillId="0" borderId="16" xfId="0" applyNumberFormat="1" applyFont="1" applyFill="1" applyBorder="1" applyAlignment="1" applyProtection="1">
      <alignment horizontal="center" vertical="center"/>
    </xf>
    <xf numFmtId="2" fontId="5" fillId="0" borderId="26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/>
    </xf>
    <xf numFmtId="0" fontId="20" fillId="0" borderId="3" xfId="0" applyFont="1" applyFill="1" applyBorder="1" applyAlignment="1" applyProtection="1">
      <alignment horizontal="left"/>
    </xf>
    <xf numFmtId="0" fontId="20" fillId="0" borderId="42" xfId="0" applyFont="1" applyFill="1" applyBorder="1" applyAlignment="1" applyProtection="1">
      <alignment horizontal="left"/>
    </xf>
    <xf numFmtId="49" fontId="5" fillId="0" borderId="31" xfId="0" applyNumberFormat="1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166" fontId="24" fillId="0" borderId="35" xfId="0" applyNumberFormat="1" applyFont="1" applyBorder="1" applyAlignment="1" applyProtection="1">
      <alignment horizontal="center" vertical="center"/>
      <protection locked="0"/>
    </xf>
    <xf numFmtId="165" fontId="24" fillId="0" borderId="31" xfId="0" applyNumberFormat="1" applyFont="1" applyBorder="1" applyAlignment="1" applyProtection="1">
      <alignment horizontal="center" vertical="center"/>
      <protection locked="0"/>
    </xf>
    <xf numFmtId="165" fontId="24" fillId="0" borderId="9" xfId="0" applyNumberFormat="1" applyFont="1" applyBorder="1" applyAlignment="1" applyProtection="1">
      <alignment horizontal="center" vertical="center"/>
      <protection locked="0"/>
    </xf>
    <xf numFmtId="165" fontId="24" fillId="0" borderId="38" xfId="0" applyNumberFormat="1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67" fontId="5" fillId="0" borderId="29" xfId="0" applyNumberFormat="1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165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</xf>
    <xf numFmtId="0" fontId="2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</xf>
    <xf numFmtId="0" fontId="5" fillId="0" borderId="42" xfId="0" applyFont="1" applyFill="1" applyBorder="1" applyAlignment="1" applyProtection="1">
      <alignment horizontal="left"/>
    </xf>
    <xf numFmtId="165" fontId="24" fillId="0" borderId="35" xfId="0" applyNumberFormat="1" applyFont="1" applyBorder="1" applyAlignment="1" applyProtection="1">
      <alignment horizontal="center" vertical="center"/>
      <protection locked="0"/>
    </xf>
    <xf numFmtId="165" fontId="24" fillId="0" borderId="52" xfId="0" applyNumberFormat="1" applyFont="1" applyBorder="1" applyAlignment="1" applyProtection="1">
      <alignment horizontal="center" vertical="center"/>
      <protection locked="0"/>
    </xf>
    <xf numFmtId="165" fontId="24" fillId="0" borderId="12" xfId="0" applyNumberFormat="1" applyFont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0" borderId="29" xfId="0" applyNumberFormat="1" applyFont="1" applyFill="1" applyBorder="1" applyAlignment="1" applyProtection="1">
      <alignment horizontal="center" vertical="center"/>
    </xf>
    <xf numFmtId="165" fontId="24" fillId="0" borderId="50" xfId="0" applyNumberFormat="1" applyFont="1" applyBorder="1" applyAlignment="1" applyProtection="1">
      <alignment horizontal="center" vertical="center"/>
      <protection locked="0"/>
    </xf>
    <xf numFmtId="165" fontId="24" fillId="0" borderId="36" xfId="0" applyNumberFormat="1" applyFont="1" applyBorder="1" applyAlignment="1" applyProtection="1">
      <alignment horizontal="center" vertical="center"/>
      <protection locked="0"/>
    </xf>
    <xf numFmtId="165" fontId="24" fillId="0" borderId="48" xfId="0" applyNumberFormat="1" applyFont="1" applyBorder="1" applyAlignment="1" applyProtection="1">
      <alignment horizontal="center" vertical="center"/>
      <protection locked="0"/>
    </xf>
    <xf numFmtId="165" fontId="24" fillId="0" borderId="34" xfId="0" applyNumberFormat="1" applyFont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165" fontId="24" fillId="0" borderId="17" xfId="0" applyNumberFormat="1" applyFont="1" applyBorder="1" applyAlignment="1" applyProtection="1">
      <alignment horizontal="center" vertical="center"/>
      <protection locked="0"/>
    </xf>
    <xf numFmtId="0" fontId="6" fillId="0" borderId="35" xfId="0" applyNumberFormat="1" applyFont="1" applyFill="1" applyBorder="1" applyAlignment="1" applyProtection="1">
      <alignment horizontal="left" vertical="center"/>
    </xf>
    <xf numFmtId="0" fontId="6" fillId="0" borderId="52" xfId="0" applyNumberFormat="1" applyFont="1" applyFill="1" applyBorder="1" applyAlignment="1" applyProtection="1">
      <alignment horizontal="left" vertical="center"/>
    </xf>
    <xf numFmtId="0" fontId="6" fillId="0" borderId="12" xfId="0" applyNumberFormat="1" applyFont="1" applyFill="1" applyBorder="1" applyAlignment="1" applyProtection="1">
      <alignment horizontal="left" vertical="center"/>
    </xf>
    <xf numFmtId="0" fontId="6" fillId="0" borderId="43" xfId="0" applyNumberFormat="1" applyFont="1" applyFill="1" applyBorder="1" applyAlignment="1" applyProtection="1">
      <alignment horizontal="left" vertical="center"/>
    </xf>
    <xf numFmtId="0" fontId="6" fillId="0" borderId="16" xfId="0" applyNumberFormat="1" applyFont="1" applyFill="1" applyBorder="1" applyAlignment="1" applyProtection="1">
      <alignment horizontal="left" vertical="center"/>
    </xf>
    <xf numFmtId="0" fontId="6" fillId="0" borderId="26" xfId="0" applyNumberFormat="1" applyFont="1" applyFill="1" applyBorder="1" applyAlignment="1" applyProtection="1">
      <alignment horizontal="left" vertical="center"/>
    </xf>
    <xf numFmtId="165" fontId="24" fillId="0" borderId="43" xfId="0" applyNumberFormat="1" applyFont="1" applyBorder="1" applyAlignment="1" applyProtection="1">
      <alignment horizontal="center" vertical="center"/>
      <protection locked="0"/>
    </xf>
    <xf numFmtId="165" fontId="24" fillId="0" borderId="18" xfId="0" applyNumberFormat="1" applyFont="1" applyBorder="1" applyAlignment="1" applyProtection="1">
      <alignment horizontal="center" vertical="center"/>
      <protection locked="0"/>
    </xf>
    <xf numFmtId="165" fontId="24" fillId="0" borderId="52" xfId="0" applyNumberFormat="1" applyFont="1" applyFill="1" applyBorder="1" applyAlignment="1" applyProtection="1">
      <alignment horizontal="center" vertical="center"/>
    </xf>
    <xf numFmtId="165" fontId="24" fillId="0" borderId="17" xfId="0" applyNumberFormat="1" applyFont="1" applyFill="1" applyBorder="1" applyAlignment="1" applyProtection="1">
      <alignment horizontal="center" vertical="center"/>
    </xf>
    <xf numFmtId="0" fontId="24" fillId="0" borderId="55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29" xfId="0" applyNumberFormat="1" applyFont="1" applyFill="1" applyBorder="1" applyAlignment="1" applyProtection="1">
      <alignment horizontal="center" vertical="center"/>
    </xf>
    <xf numFmtId="49" fontId="6" fillId="0" borderId="31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6" fillId="0" borderId="38" xfId="0" applyNumberFormat="1" applyFont="1" applyFill="1" applyBorder="1" applyAlignment="1" applyProtection="1">
      <alignment horizontal="center" vertical="center"/>
    </xf>
    <xf numFmtId="0" fontId="24" fillId="0" borderId="16" xfId="0" applyFont="1" applyBorder="1" applyAlignment="1" applyProtection="1">
      <alignment horizontal="left" vertical="center"/>
      <protection locked="0"/>
    </xf>
    <xf numFmtId="0" fontId="24" fillId="0" borderId="26" xfId="0" applyFont="1" applyBorder="1" applyAlignment="1" applyProtection="1">
      <alignment horizontal="left" vertical="center"/>
      <protection locked="0"/>
    </xf>
    <xf numFmtId="49" fontId="18" fillId="0" borderId="43" xfId="0" applyNumberFormat="1" applyFont="1" applyFill="1" applyBorder="1" applyAlignment="1" applyProtection="1">
      <alignment horizontal="center" vertical="center" wrapText="1"/>
    </xf>
    <xf numFmtId="49" fontId="18" fillId="0" borderId="16" xfId="0" applyNumberFormat="1" applyFont="1" applyFill="1" applyBorder="1" applyAlignment="1" applyProtection="1">
      <alignment horizontal="center" vertical="center" wrapText="1"/>
    </xf>
    <xf numFmtId="49" fontId="18" fillId="0" borderId="26" xfId="0" applyNumberFormat="1" applyFont="1" applyFill="1" applyBorder="1" applyAlignment="1" applyProtection="1">
      <alignment horizontal="center" vertical="center" wrapText="1"/>
    </xf>
    <xf numFmtId="1" fontId="24" fillId="0" borderId="55" xfId="0" applyNumberFormat="1" applyFont="1" applyFill="1" applyBorder="1" applyAlignment="1" applyProtection="1">
      <alignment horizontal="center" vertical="center" wrapText="1"/>
    </xf>
    <xf numFmtId="1" fontId="24" fillId="0" borderId="21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49" fontId="13" fillId="0" borderId="30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56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2" fontId="24" fillId="0" borderId="32" xfId="0" applyNumberFormat="1" applyFont="1" applyFill="1" applyBorder="1" applyAlignment="1" applyProtection="1">
      <alignment horizontal="center" vertical="center" wrapText="1"/>
    </xf>
    <xf numFmtId="2" fontId="24" fillId="0" borderId="8" xfId="0" applyNumberFormat="1" applyFont="1" applyFill="1" applyBorder="1" applyAlignment="1" applyProtection="1">
      <alignment horizontal="center" vertical="center" wrapText="1"/>
    </xf>
    <xf numFmtId="0" fontId="23" fillId="0" borderId="55" xfId="0" applyFont="1" applyFill="1" applyBorder="1" applyAlignment="1" applyProtection="1">
      <alignment horizontal="center" vertical="center" wrapText="1"/>
    </xf>
    <xf numFmtId="0" fontId="23" fillId="0" borderId="21" xfId="0" applyFont="1" applyFill="1" applyBorder="1" applyAlignment="1" applyProtection="1">
      <alignment horizontal="center" vertical="center" wrapText="1"/>
    </xf>
    <xf numFmtId="49" fontId="5" fillId="0" borderId="30" xfId="0" applyNumberFormat="1" applyFont="1" applyFill="1" applyBorder="1" applyAlignment="1" applyProtection="1">
      <alignment horizontal="center" vertical="center"/>
    </xf>
    <xf numFmtId="49" fontId="5" fillId="0" borderId="61" xfId="0" applyNumberFormat="1" applyFont="1" applyFill="1" applyBorder="1" applyAlignment="1" applyProtection="1">
      <alignment horizontal="center" vertical="center"/>
    </xf>
    <xf numFmtId="0" fontId="23" fillId="0" borderId="28" xfId="0" applyFont="1" applyFill="1" applyBorder="1" applyAlignment="1" applyProtection="1">
      <alignment horizontal="center" vertical="center" wrapText="1"/>
    </xf>
    <xf numFmtId="0" fontId="23" fillId="0" borderId="38" xfId="0" applyFont="1" applyFill="1" applyBorder="1" applyAlignment="1" applyProtection="1">
      <alignment horizontal="center" vertical="center" wrapText="1"/>
    </xf>
    <xf numFmtId="49" fontId="18" fillId="0" borderId="63" xfId="0" applyNumberFormat="1" applyFont="1" applyFill="1" applyBorder="1" applyAlignment="1" applyProtection="1">
      <alignment horizontal="center" vertical="center"/>
    </xf>
    <xf numFmtId="49" fontId="18" fillId="0" borderId="20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vertical="center" wrapText="1"/>
    </xf>
    <xf numFmtId="49" fontId="18" fillId="0" borderId="9" xfId="0" applyNumberFormat="1" applyFont="1" applyFill="1" applyBorder="1" applyAlignment="1" applyProtection="1">
      <alignment horizontal="center" vertical="center" wrapText="1"/>
    </xf>
    <xf numFmtId="165" fontId="24" fillId="0" borderId="9" xfId="0" applyNumberFormat="1" applyFont="1" applyFill="1" applyBorder="1" applyAlignment="1" applyProtection="1">
      <alignment horizontal="center" vertical="center"/>
    </xf>
    <xf numFmtId="165" fontId="24" fillId="0" borderId="15" xfId="0" applyNumberFormat="1" applyFont="1" applyFill="1" applyBorder="1" applyAlignment="1" applyProtection="1">
      <alignment horizontal="center" vertical="center"/>
    </xf>
    <xf numFmtId="1" fontId="24" fillId="0" borderId="14" xfId="0" applyNumberFormat="1" applyFont="1" applyFill="1" applyBorder="1" applyAlignment="1" applyProtection="1">
      <alignment horizontal="center" vertical="center"/>
    </xf>
    <xf numFmtId="1" fontId="24" fillId="0" borderId="6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29" xfId="0" applyNumberFormat="1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2" fontId="5" fillId="0" borderId="16" xfId="0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right" vertical="center"/>
      <protection locked="0"/>
    </xf>
    <xf numFmtId="0" fontId="2" fillId="5" borderId="3" xfId="0" applyFont="1" applyFill="1" applyBorder="1" applyAlignment="1" applyProtection="1">
      <alignment horizontal="right" vertical="center"/>
      <protection locked="0"/>
    </xf>
    <xf numFmtId="0" fontId="2" fillId="5" borderId="4" xfId="0" applyFont="1" applyFill="1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67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0" fillId="6" borderId="0" xfId="0" applyFill="1" applyBorder="1" applyProtection="1"/>
    <xf numFmtId="0" fontId="0" fillId="0" borderId="64" xfId="0" applyFill="1" applyBorder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63</xdr:row>
      <xdr:rowOff>297327</xdr:rowOff>
    </xdr:from>
    <xdr:to>
      <xdr:col>10</xdr:col>
      <xdr:colOff>219075</xdr:colOff>
      <xdr:row>64</xdr:row>
      <xdr:rowOff>142875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7630" y="12175002"/>
          <a:ext cx="2436495" cy="150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 Narrow" pitchFamily="34" charset="0"/>
            </a:rPr>
            <a:t>Minist</a:t>
          </a:r>
          <a:r>
            <a:rPr lang="fr-CA" sz="800" b="1" kern="0" spc="40" baseline="0">
              <a:latin typeface="Arial Narrow" pitchFamily="34" charset="0"/>
            </a:rPr>
            <a:t>è</a:t>
          </a:r>
          <a:r>
            <a:rPr lang="fr-CA" sz="800" b="1" baseline="0">
              <a:latin typeface="Arial Narrow" pitchFamily="34" charset="0"/>
            </a:rPr>
            <a:t>re des Transports et de la Mobilité durable</a:t>
          </a:r>
        </a:p>
      </xdr:txBody>
    </xdr:sp>
    <xdr:clientData/>
  </xdr:twoCellAnchor>
  <xdr:twoCellAnchor>
    <xdr:from>
      <xdr:col>7</xdr:col>
      <xdr:colOff>40006</xdr:colOff>
      <xdr:row>1</xdr:row>
      <xdr:rowOff>87630</xdr:rowOff>
    </xdr:from>
    <xdr:to>
      <xdr:col>31</xdr:col>
      <xdr:colOff>87630</xdr:colOff>
      <xdr:row>2</xdr:row>
      <xdr:rowOff>236220</xdr:rowOff>
    </xdr:to>
    <xdr:sp macro="" textlink="">
      <xdr:nvSpPr>
        <xdr:cNvPr id="8" name="ZoneText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697356" y="220980"/>
          <a:ext cx="5553074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32400" rIns="91440" bIns="45720" anchor="ctr" upright="1"/>
        <a:lstStyle/>
        <a:p>
          <a:pPr rtl="0"/>
          <a:r>
            <a:rPr lang="fr-CA" sz="1400" b="1" i="0" baseline="0">
              <a:latin typeface="Arial Narrow" pitchFamily="34" charset="0"/>
              <a:ea typeface="+mn-ea"/>
              <a:cs typeface="+mn-cs"/>
            </a:rPr>
            <a:t>Rapport de lot MG 20b (couche de roulement sur route non revêtue)</a:t>
          </a:r>
          <a:endParaRPr lang="fr-CA" sz="1400" b="1" baseline="0">
            <a:latin typeface="Arial Narrow" pitchFamily="34" charset="0"/>
          </a:endParaRPr>
        </a:p>
      </xdr:txBody>
    </xdr:sp>
    <xdr:clientData/>
  </xdr:twoCellAnchor>
  <xdr:oneCellAnchor>
    <xdr:from>
      <xdr:col>3</xdr:col>
      <xdr:colOff>189170</xdr:colOff>
      <xdr:row>17</xdr:row>
      <xdr:rowOff>36686</xdr:rowOff>
    </xdr:from>
    <xdr:ext cx="357189" cy="11371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98845" y="315136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G.</a:t>
          </a:r>
        </a:p>
      </xdr:txBody>
    </xdr:sp>
    <xdr:clientData/>
  </xdr:oneCellAnchor>
  <xdr:oneCellAnchor>
    <xdr:from>
      <xdr:col>5</xdr:col>
      <xdr:colOff>84306</xdr:colOff>
      <xdr:row>17</xdr:row>
      <xdr:rowOff>21446</xdr:rowOff>
    </xdr:from>
    <xdr:ext cx="357189" cy="11371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64466" y="3145646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CL</a:t>
          </a:r>
        </a:p>
      </xdr:txBody>
    </xdr:sp>
    <xdr:clientData/>
  </xdr:oneCellAnchor>
  <xdr:oneCellAnchor>
    <xdr:from>
      <xdr:col>6</xdr:col>
      <xdr:colOff>194366</xdr:colOff>
      <xdr:row>17</xdr:row>
      <xdr:rowOff>21446</xdr:rowOff>
    </xdr:from>
    <xdr:ext cx="357189" cy="11371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33606" y="3145646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D.</a:t>
          </a:r>
        </a:p>
      </xdr:txBody>
    </xdr:sp>
    <xdr:clientData/>
  </xdr:oneCellAnchor>
  <xdr:oneCellAnchor>
    <xdr:from>
      <xdr:col>1</xdr:col>
      <xdr:colOff>238125</xdr:colOff>
      <xdr:row>34</xdr:row>
      <xdr:rowOff>123825</xdr:rowOff>
    </xdr:from>
    <xdr:ext cx="524054" cy="103233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0125" y="6419850"/>
          <a:ext cx="524054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Lot conforme</a:t>
          </a:r>
        </a:p>
      </xdr:txBody>
    </xdr:sp>
    <xdr:clientData/>
  </xdr:oneCellAnchor>
  <xdr:oneCellAnchor>
    <xdr:from>
      <xdr:col>1</xdr:col>
      <xdr:colOff>243840</xdr:colOff>
      <xdr:row>35</xdr:row>
      <xdr:rowOff>57150</xdr:rowOff>
    </xdr:from>
    <xdr:ext cx="6673215" cy="270509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24890" y="6657975"/>
          <a:ext cx="6673215" cy="2705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  <a:cs typeface="Arial" pitchFamily="34" charset="0"/>
            </a:rPr>
            <a:t>Lot non conforme - moyenne des résultats non conforme sur au moins un des tamis suivants : 31,5 mm, 20 mm, 14 mm, 1,25 mm, 315 µm 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ou 80 µm (spéc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.sup. 11,0 %)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(Sujet à un droit de recours).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Toutefois, le lot n'est pas soumis à une révision du prix unitaire.</a:t>
          </a:r>
          <a:endParaRPr lang="fr-CA" sz="7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238126</xdr:colOff>
      <xdr:row>37</xdr:row>
      <xdr:rowOff>57150</xdr:rowOff>
    </xdr:from>
    <xdr:ext cx="3076574" cy="25717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00126" y="7010400"/>
          <a:ext cx="3076574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Droit de recours autorisé par le surveillant (Respect des conditions à 12.3.4.2) 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(Remplir la 2</a:t>
          </a:r>
          <a:r>
            <a:rPr lang="fr-CA" sz="700" baseline="30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e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feuille Excel) </a:t>
          </a:r>
          <a:endParaRPr lang="fr-CA" sz="700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18</xdr:col>
      <xdr:colOff>85725</xdr:colOff>
      <xdr:row>37</xdr:row>
      <xdr:rowOff>104775</xdr:rowOff>
    </xdr:from>
    <xdr:ext cx="1327223" cy="103233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86275" y="7058025"/>
          <a:ext cx="1327223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Mémo fait au surveillant, </a:t>
          </a:r>
          <a:r>
            <a:rPr lang="fr-CA" sz="700" b="1" baseline="0">
              <a:latin typeface="Arial" pitchFamily="34" charset="0"/>
            </a:rPr>
            <a:t>numéro</a:t>
          </a:r>
        </a:p>
      </xdr:txBody>
    </xdr:sp>
    <xdr:clientData/>
  </xdr:oneCellAnchor>
  <xdr:oneCellAnchor>
    <xdr:from>
      <xdr:col>15</xdr:col>
      <xdr:colOff>76200</xdr:colOff>
      <xdr:row>34</xdr:row>
      <xdr:rowOff>49530</xdr:rowOff>
    </xdr:from>
    <xdr:ext cx="3806450" cy="238125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264653" y="6458725"/>
          <a:ext cx="3806450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Lot rejeté (tamis 5mm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spéc. inf et spéc. sup</a:t>
          </a:r>
          <a:r>
            <a:rPr lang="fr-CA" sz="700" baseline="0">
              <a:latin typeface="Arial" pitchFamily="34" charset="0"/>
              <a:cs typeface="Arial" pitchFamily="34" charset="0"/>
            </a:rPr>
            <a:t>et 80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µm spéc. inf.) </a:t>
          </a:r>
          <a:r>
            <a:rPr lang="fr-CA" sz="700" baseline="0">
              <a:latin typeface="Arial" pitchFamily="34" charset="0"/>
              <a:cs typeface="Arial" pitchFamily="34" charset="0"/>
            </a:rPr>
            <a:t>- </a:t>
          </a:r>
          <a:r>
            <a:rPr lang="fr-CA" sz="700" baseline="0">
              <a:latin typeface="Arial" pitchFamily="34" charset="0"/>
            </a:rPr>
            <a:t>un écart E excède un écart critique (E</a:t>
          </a:r>
          <a:r>
            <a:rPr lang="fr-CA" sz="700" baseline="-25000">
              <a:latin typeface="Arial" pitchFamily="34" charset="0"/>
            </a:rPr>
            <a:t>C</a:t>
          </a:r>
          <a:r>
            <a:rPr lang="fr-CA" sz="700" baseline="0">
              <a:latin typeface="Arial" pitchFamily="34" charset="0"/>
            </a:rPr>
            <a:t>) (Sujet à un droit de recours)</a:t>
          </a:r>
        </a:p>
      </xdr:txBody>
    </xdr:sp>
    <xdr:clientData/>
  </xdr:oneCellAnchor>
  <xdr:oneCellAnchor>
    <xdr:from>
      <xdr:col>6</xdr:col>
      <xdr:colOff>0</xdr:colOff>
      <xdr:row>34</xdr:row>
      <xdr:rowOff>114300</xdr:rowOff>
    </xdr:from>
    <xdr:ext cx="1287725" cy="103233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52625" y="6410325"/>
          <a:ext cx="1287725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Lot non conforme - Compactage</a:t>
          </a:r>
        </a:p>
      </xdr:txBody>
    </xdr:sp>
    <xdr:clientData/>
  </xdr:oneCellAnchor>
  <xdr:oneCellAnchor>
    <xdr:from>
      <xdr:col>2</xdr:col>
      <xdr:colOff>1130</xdr:colOff>
      <xdr:row>36</xdr:row>
      <xdr:rowOff>19049</xdr:rowOff>
    </xdr:from>
    <xdr:ext cx="6827812" cy="280035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75579" y="7057863"/>
          <a:ext cx="6827812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700" baseline="0">
              <a:latin typeface="Arial" pitchFamily="34" charset="0"/>
            </a:rPr>
            <a:t>Lot non conforme sujet à un prix unitaire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</a:rPr>
            <a:t>révisé selon le CCDG (art. 12.3.5) </a:t>
          </a:r>
          <a:r>
            <a:rPr lang="fr-CA" sz="7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(tamis 5mm :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spéc. inf et spéc. sup</a:t>
          </a:r>
          <a:r>
            <a:rPr lang="fr-CA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fr-CA" sz="7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 80 µm spéc. inf.)</a:t>
          </a:r>
          <a:r>
            <a:rPr lang="fr-CA" sz="8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(4)</a:t>
          </a:r>
          <a:r>
            <a:rPr lang="fr-CA" sz="800" baseline="30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fr-CA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 écart E n'excède pas un écart critique (E</a:t>
          </a:r>
          <a:r>
            <a:rPr lang="fr-CA" sz="7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(Sujet à un droit de recours), (Remplir la section suivante).</a:t>
          </a:r>
          <a:endParaRPr lang="fr-CA" sz="700" baseline="0">
            <a:latin typeface="Arial" pitchFamily="34" charset="0"/>
            <a:cs typeface="Arial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47625</xdr:rowOff>
        </xdr:from>
        <xdr:to>
          <xdr:col>2</xdr:col>
          <xdr:colOff>104775</xdr:colOff>
          <xdr:row>34</xdr:row>
          <xdr:rowOff>219075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47625</xdr:rowOff>
        </xdr:from>
        <xdr:to>
          <xdr:col>6</xdr:col>
          <xdr:colOff>66675</xdr:colOff>
          <xdr:row>34</xdr:row>
          <xdr:rowOff>219075</xdr:rowOff>
        </xdr:to>
        <xdr:sp macro="" textlink="">
          <xdr:nvSpPr>
            <xdr:cNvPr id="12893" name="Check Box 605" hidden="1">
              <a:extLst>
                <a:ext uri="{63B3BB69-23CF-44E3-9099-C40C66FF867C}">
                  <a14:compatExt spid="_x0000_s12893"/>
                </a:ext>
                <a:ext uri="{FF2B5EF4-FFF2-40B4-BE49-F238E27FC236}">
                  <a16:creationId xmlns:a16="http://schemas.microsoft.com/office/drawing/2014/main" id="{00000000-0008-0000-0000-00005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47625</xdr:rowOff>
        </xdr:from>
        <xdr:to>
          <xdr:col>2</xdr:col>
          <xdr:colOff>104775</xdr:colOff>
          <xdr:row>35</xdr:row>
          <xdr:rowOff>228600</xdr:rowOff>
        </xdr:to>
        <xdr:sp macro="" textlink="">
          <xdr:nvSpPr>
            <xdr:cNvPr id="12896" name="Check Box 608" hidden="1">
              <a:extLst>
                <a:ext uri="{63B3BB69-23CF-44E3-9099-C40C66FF867C}">
                  <a14:compatExt spid="_x0000_s12896"/>
                </a:ext>
                <a:ext uri="{FF2B5EF4-FFF2-40B4-BE49-F238E27FC236}">
                  <a16:creationId xmlns:a16="http://schemas.microsoft.com/office/drawing/2014/main" id="{00000000-0008-0000-0000-00006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28575</xdr:rowOff>
        </xdr:from>
        <xdr:to>
          <xdr:col>18</xdr:col>
          <xdr:colOff>66675</xdr:colOff>
          <xdr:row>37</xdr:row>
          <xdr:rowOff>219075</xdr:rowOff>
        </xdr:to>
        <xdr:sp macro="" textlink="">
          <xdr:nvSpPr>
            <xdr:cNvPr id="12901" name="Check Box 613" hidden="1">
              <a:extLst>
                <a:ext uri="{63B3BB69-23CF-44E3-9099-C40C66FF867C}">
                  <a14:compatExt spid="_x0000_s12901"/>
                </a:ext>
                <a:ext uri="{FF2B5EF4-FFF2-40B4-BE49-F238E27FC236}">
                  <a16:creationId xmlns:a16="http://schemas.microsoft.com/office/drawing/2014/main" id="{00000000-0008-0000-0000-00006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34</xdr:row>
          <xdr:rowOff>38100</xdr:rowOff>
        </xdr:from>
        <xdr:to>
          <xdr:col>16</xdr:col>
          <xdr:colOff>0</xdr:colOff>
          <xdr:row>34</xdr:row>
          <xdr:rowOff>219075</xdr:rowOff>
        </xdr:to>
        <xdr:sp macro="" textlink="">
          <xdr:nvSpPr>
            <xdr:cNvPr id="12903" name="Check Box 615" hidden="1">
              <a:extLst>
                <a:ext uri="{63B3BB69-23CF-44E3-9099-C40C66FF867C}">
                  <a14:compatExt spid="_x0000_s12903"/>
                </a:ext>
                <a:ext uri="{FF2B5EF4-FFF2-40B4-BE49-F238E27FC236}">
                  <a16:creationId xmlns:a16="http://schemas.microsoft.com/office/drawing/2014/main" id="{00000000-0008-0000-0000-00006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123825</xdr:rowOff>
        </xdr:from>
        <xdr:to>
          <xdr:col>4</xdr:col>
          <xdr:colOff>3175</xdr:colOff>
          <xdr:row>17</xdr:row>
          <xdr:rowOff>161925</xdr:rowOff>
        </xdr:to>
        <xdr:sp macro="" textlink="">
          <xdr:nvSpPr>
            <xdr:cNvPr id="13094" name="Check Box 806" hidden="1">
              <a:extLst>
                <a:ext uri="{63B3BB69-23CF-44E3-9099-C40C66FF867C}">
                  <a14:compatExt spid="_x0000_s13094"/>
                </a:ext>
                <a:ext uri="{FF2B5EF4-FFF2-40B4-BE49-F238E27FC236}">
                  <a16:creationId xmlns:a16="http://schemas.microsoft.com/office/drawing/2014/main" id="{00000000-0008-0000-0000-000026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16</xdr:row>
          <xdr:rowOff>142875</xdr:rowOff>
        </xdr:from>
        <xdr:to>
          <xdr:col>5</xdr:col>
          <xdr:colOff>180975</xdr:colOff>
          <xdr:row>17</xdr:row>
          <xdr:rowOff>142875</xdr:rowOff>
        </xdr:to>
        <xdr:sp macro="" textlink="">
          <xdr:nvSpPr>
            <xdr:cNvPr id="13095" name="Check Box 807" hidden="1">
              <a:extLst>
                <a:ext uri="{63B3BB69-23CF-44E3-9099-C40C66FF867C}">
                  <a14:compatExt spid="_x0000_s13095"/>
                </a:ext>
                <a:ext uri="{FF2B5EF4-FFF2-40B4-BE49-F238E27FC236}">
                  <a16:creationId xmlns:a16="http://schemas.microsoft.com/office/drawing/2014/main" id="{00000000-0008-0000-0000-000027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16</xdr:row>
          <xdr:rowOff>142875</xdr:rowOff>
        </xdr:from>
        <xdr:to>
          <xdr:col>7</xdr:col>
          <xdr:colOff>0</xdr:colOff>
          <xdr:row>17</xdr:row>
          <xdr:rowOff>180975</xdr:rowOff>
        </xdr:to>
        <xdr:sp macro="" textlink="">
          <xdr:nvSpPr>
            <xdr:cNvPr id="13096" name="Check Box 808" hidden="1">
              <a:extLst>
                <a:ext uri="{63B3BB69-23CF-44E3-9099-C40C66FF867C}">
                  <a14:compatExt spid="_x0000_s13096"/>
                </a:ext>
                <a:ext uri="{FF2B5EF4-FFF2-40B4-BE49-F238E27FC236}">
                  <a16:creationId xmlns:a16="http://schemas.microsoft.com/office/drawing/2014/main" id="{00000000-0008-0000-0000-000028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2</xdr:col>
          <xdr:colOff>85725</xdr:colOff>
          <xdr:row>37</xdr:row>
          <xdr:rowOff>219075</xdr:rowOff>
        </xdr:to>
        <xdr:sp macro="" textlink="">
          <xdr:nvSpPr>
            <xdr:cNvPr id="16482" name="Check Box 1122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0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9525</xdr:rowOff>
        </xdr:from>
        <xdr:to>
          <xdr:col>2</xdr:col>
          <xdr:colOff>95250</xdr:colOff>
          <xdr:row>36</xdr:row>
          <xdr:rowOff>295275</xdr:rowOff>
        </xdr:to>
        <xdr:sp macro="" textlink="">
          <xdr:nvSpPr>
            <xdr:cNvPr id="16483" name="Check Box 1123" hidden="1">
              <a:extLst>
                <a:ext uri="{63B3BB69-23CF-44E3-9099-C40C66FF867C}">
                  <a14:compatExt spid="_x0000_s16483"/>
                </a:ext>
                <a:ext uri="{FF2B5EF4-FFF2-40B4-BE49-F238E27FC236}">
                  <a16:creationId xmlns:a16="http://schemas.microsoft.com/office/drawing/2014/main" id="{00000000-0008-0000-0000-00006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xdr:twoCellAnchor>
    <xdr:from>
      <xdr:col>1</xdr:col>
      <xdr:colOff>3810</xdr:colOff>
      <xdr:row>66</xdr:row>
      <xdr:rowOff>40005</xdr:rowOff>
    </xdr:from>
    <xdr:to>
      <xdr:col>8</xdr:col>
      <xdr:colOff>89535</xdr:colOff>
      <xdr:row>66</xdr:row>
      <xdr:rowOff>156723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770" y="12338685"/>
          <a:ext cx="1792605" cy="1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 rtl="0">
            <a:defRPr sz="1000"/>
          </a:pPr>
          <a:r>
            <a:rPr lang="fr-CA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A" sz="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V-2430-5 </a:t>
          </a:r>
          <a:r>
            <a:rPr lang="fr-CA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(2024-11)</a:t>
          </a:r>
        </a:p>
      </xdr:txBody>
    </xdr:sp>
    <xdr:clientData/>
  </xdr:twoCellAnchor>
  <xdr:twoCellAnchor editAs="oneCell">
    <xdr:from>
      <xdr:col>0</xdr:col>
      <xdr:colOff>24216</xdr:colOff>
      <xdr:row>1</xdr:row>
      <xdr:rowOff>7620</xdr:rowOff>
    </xdr:from>
    <xdr:to>
      <xdr:col>7</xdr:col>
      <xdr:colOff>1323</xdr:colOff>
      <xdr:row>3</xdr:row>
      <xdr:rowOff>59055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16" y="144845"/>
          <a:ext cx="1575370" cy="656837"/>
        </a:xfrm>
        <a:prstGeom prst="rect">
          <a:avLst/>
        </a:prstGeom>
      </xdr:spPr>
    </xdr:pic>
    <xdr:clientData/>
  </xdr:twoCellAnchor>
  <xdr:twoCellAnchor>
    <xdr:from>
      <xdr:col>33</xdr:col>
      <xdr:colOff>6350</xdr:colOff>
      <xdr:row>41</xdr:row>
      <xdr:rowOff>114300</xdr:rowOff>
    </xdr:from>
    <xdr:to>
      <xdr:col>33</xdr:col>
      <xdr:colOff>6350</xdr:colOff>
      <xdr:row>43</xdr:row>
      <xdr:rowOff>63500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7664450" y="8013700"/>
          <a:ext cx="0" cy="292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6</xdr:col>
      <xdr:colOff>238125</xdr:colOff>
      <xdr:row>0</xdr:row>
      <xdr:rowOff>0</xdr:rowOff>
    </xdr:to>
    <xdr:pic>
      <xdr:nvPicPr>
        <xdr:cNvPr id="19993" name="Picture 1" descr="MTQ_BLACK">
          <a:extLst>
            <a:ext uri="{FF2B5EF4-FFF2-40B4-BE49-F238E27FC236}">
              <a16:creationId xmlns:a16="http://schemas.microsoft.com/office/drawing/2014/main" id="{00000000-0008-0000-0100-000019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139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64</xdr:row>
      <xdr:rowOff>26377</xdr:rowOff>
    </xdr:from>
    <xdr:to>
      <xdr:col>8</xdr:col>
      <xdr:colOff>190500</xdr:colOff>
      <xdr:row>65</xdr:row>
      <xdr:rowOff>9525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4300" y="12332677"/>
          <a:ext cx="2152650" cy="145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 Narrow" pitchFamily="34" charset="0"/>
            </a:rPr>
            <a:t>Minist</a:t>
          </a:r>
          <a:r>
            <a:rPr lang="fr-CA" sz="800" b="1" kern="0" spc="40" baseline="0">
              <a:latin typeface="Arial Narrow" pitchFamily="34" charset="0"/>
            </a:rPr>
            <a:t>è</a:t>
          </a:r>
          <a:r>
            <a:rPr lang="fr-CA" sz="800" b="1" baseline="0">
              <a:latin typeface="Arial Narrow" pitchFamily="34" charset="0"/>
            </a:rPr>
            <a:t>re des Transports et de la Mobilité durable</a:t>
          </a:r>
        </a:p>
      </xdr:txBody>
    </xdr:sp>
    <xdr:clientData/>
  </xdr:twoCellAnchor>
  <xdr:twoCellAnchor>
    <xdr:from>
      <xdr:col>1</xdr:col>
      <xdr:colOff>9562</xdr:colOff>
      <xdr:row>66</xdr:row>
      <xdr:rowOff>26156</xdr:rowOff>
    </xdr:from>
    <xdr:to>
      <xdr:col>6</xdr:col>
      <xdr:colOff>236070</xdr:colOff>
      <xdr:row>66</xdr:row>
      <xdr:rowOff>142874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4150" y="12688803"/>
          <a:ext cx="1720626" cy="1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 rtl="0">
            <a:defRPr sz="1000"/>
          </a:pPr>
          <a:r>
            <a:rPr lang="fr-CA" sz="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V-2430-5 </a:t>
          </a:r>
          <a:r>
            <a:rPr lang="fr-CA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(2024-11)</a:t>
          </a:r>
        </a:p>
      </xdr:txBody>
    </xdr:sp>
    <xdr:clientData/>
  </xdr:twoCellAnchor>
  <xdr:oneCellAnchor>
    <xdr:from>
      <xdr:col>5</xdr:col>
      <xdr:colOff>36770</xdr:colOff>
      <xdr:row>10</xdr:row>
      <xdr:rowOff>36686</xdr:rowOff>
    </xdr:from>
    <xdr:ext cx="357189" cy="11371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741745" y="204646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G.</a:t>
          </a:r>
        </a:p>
      </xdr:txBody>
    </xdr:sp>
    <xdr:clientData/>
  </xdr:oneCellAnchor>
  <xdr:oneCellAnchor>
    <xdr:from>
      <xdr:col>8</xdr:col>
      <xdr:colOff>38584</xdr:colOff>
      <xdr:row>10</xdr:row>
      <xdr:rowOff>36686</xdr:rowOff>
    </xdr:from>
    <xdr:ext cx="357189" cy="11371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48409" y="204646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CL</a:t>
          </a:r>
        </a:p>
      </xdr:txBody>
    </xdr:sp>
    <xdr:clientData/>
  </xdr:oneCellAnchor>
  <xdr:oneCellAnchor>
    <xdr:from>
      <xdr:col>11</xdr:col>
      <xdr:colOff>39536</xdr:colOff>
      <xdr:row>10</xdr:row>
      <xdr:rowOff>36686</xdr:rowOff>
    </xdr:from>
    <xdr:ext cx="357189" cy="11371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01811" y="204646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D.</a:t>
          </a:r>
        </a:p>
      </xdr:txBody>
    </xdr:sp>
    <xdr:clientData/>
  </xdr:oneCellAnchor>
  <xdr:oneCellAnchor>
    <xdr:from>
      <xdr:col>1</xdr:col>
      <xdr:colOff>238125</xdr:colOff>
      <xdr:row>24</xdr:row>
      <xdr:rowOff>47625</xdr:rowOff>
    </xdr:from>
    <xdr:ext cx="524054" cy="103233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00125" y="5200650"/>
          <a:ext cx="524054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Lot conforme</a:t>
          </a:r>
        </a:p>
      </xdr:txBody>
    </xdr:sp>
    <xdr:clientData/>
  </xdr:oneCellAnchor>
  <xdr:oneCellAnchor>
    <xdr:from>
      <xdr:col>5</xdr:col>
      <xdr:colOff>228600</xdr:colOff>
      <xdr:row>24</xdr:row>
      <xdr:rowOff>28576</xdr:rowOff>
    </xdr:from>
    <xdr:ext cx="4301627" cy="127998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647825" y="5334001"/>
          <a:ext cx="4301627" cy="127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Lot </a:t>
          </a:r>
          <a:r>
            <a:rPr lang="fr-CA" sz="700" baseline="0">
              <a:latin typeface="Arial" pitchFamily="34" charset="0"/>
              <a:cs typeface="Arial" pitchFamily="34" charset="0"/>
            </a:rPr>
            <a:t>rejeté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(tamis 5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mm : spéc. inf et spéc. sup, tamis 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80 µm :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spéc. inf.)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Un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cs typeface="+mn-cs"/>
            </a:rPr>
            <a:t>é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</a:rPr>
            <a:t>cart </a:t>
          </a:r>
          <a:r>
            <a:rPr lang="fr-CA" sz="700" baseline="0">
              <a:latin typeface="Arial" pitchFamily="34" charset="0"/>
            </a:rPr>
            <a:t>E excède un écart critique (E</a:t>
          </a:r>
          <a:r>
            <a:rPr lang="fr-CA" sz="700" baseline="-25000">
              <a:latin typeface="Arial" pitchFamily="34" charset="0"/>
            </a:rPr>
            <a:t>C</a:t>
          </a:r>
          <a:r>
            <a:rPr lang="fr-CA" sz="700" baseline="0">
              <a:latin typeface="Arial" pitchFamily="34" charset="0"/>
            </a:rPr>
            <a:t>)</a:t>
          </a:r>
        </a:p>
      </xdr:txBody>
    </xdr:sp>
    <xdr:clientData/>
  </xdr:oneCellAnchor>
  <xdr:oneCellAnchor>
    <xdr:from>
      <xdr:col>1</xdr:col>
      <xdr:colOff>247650</xdr:colOff>
      <xdr:row>25</xdr:row>
      <xdr:rowOff>38100</xdr:rowOff>
    </xdr:from>
    <xdr:ext cx="6791325" cy="139066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52425" y="5534025"/>
          <a:ext cx="6791325" cy="1390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Lot non conforme - Moyenne des résultats non conforme sur au moins un des tamis suivants : 31,5 mm, 20 mm, 14 mm, 1,25 mm, 315 µm ou 80 µm (spéc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</a:rPr>
            <a:t>. sup. 11 %) </a:t>
          </a:r>
        </a:p>
      </xdr:txBody>
    </xdr:sp>
    <xdr:clientData/>
  </xdr:oneCellAnchor>
  <xdr:oneCellAnchor>
    <xdr:from>
      <xdr:col>1</xdr:col>
      <xdr:colOff>247649</xdr:colOff>
      <xdr:row>26</xdr:row>
      <xdr:rowOff>15241</xdr:rowOff>
    </xdr:from>
    <xdr:ext cx="6795135" cy="2514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52424" y="5701666"/>
          <a:ext cx="6795135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Lot non conforme sujet à un prix unitaire révisé (tamis 5 mm : spéc. inf et spéc. sup, tamis 80 µm : spéc. inf.)</a:t>
          </a:r>
          <a:r>
            <a:rPr lang="fr-CA" sz="700" baseline="30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(1)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Un écart E n'excède pas un écart critique (E</a:t>
          </a:r>
          <a:r>
            <a:rPr lang="fr-CA" sz="7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</a:t>
          </a:r>
          <a:endParaRPr lang="fr-CA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(Remplir la section suivante)</a:t>
          </a:r>
          <a:endParaRPr lang="fr-CA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247650</xdr:colOff>
      <xdr:row>27</xdr:row>
      <xdr:rowOff>15240</xdr:rowOff>
    </xdr:from>
    <xdr:ext cx="1604010" cy="103233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52425" y="5892165"/>
          <a:ext cx="1604010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spAutoFit/>
        </a:bodyPr>
        <a:lstStyle/>
        <a:p>
          <a:r>
            <a:rPr lang="fr-CA" sz="700" b="0" baseline="0">
              <a:latin typeface="Arial" pitchFamily="34" charset="0"/>
            </a:rPr>
            <a:t>Mémo fait au surveillant, numéro</a:t>
          </a:r>
        </a:p>
      </xdr:txBody>
    </xdr:sp>
    <xdr:clientData/>
  </xdr:oneCellAnchor>
  <xdr:twoCellAnchor>
    <xdr:from>
      <xdr:col>6</xdr:col>
      <xdr:colOff>78515</xdr:colOff>
      <xdr:row>1</xdr:row>
      <xdr:rowOff>54125</xdr:rowOff>
    </xdr:from>
    <xdr:to>
      <xdr:col>32</xdr:col>
      <xdr:colOff>265281</xdr:colOff>
      <xdr:row>2</xdr:row>
      <xdr:rowOff>240218</xdr:rowOff>
    </xdr:to>
    <xdr:sp macro="" textlink="">
      <xdr:nvSpPr>
        <xdr:cNvPr id="18" name="ZoneText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675353" y="184860"/>
          <a:ext cx="5602943" cy="475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32400" rIns="91440" bIns="45720" anchor="ctr" upright="1"/>
        <a:lstStyle/>
        <a:p>
          <a:pPr rtl="0"/>
          <a:r>
            <a:rPr lang="fr-CA" sz="1400" b="1" i="0" baseline="0">
              <a:latin typeface="Arial Narrow" pitchFamily="34" charset="0"/>
              <a:ea typeface="+mn-ea"/>
              <a:cs typeface="+mn-cs"/>
            </a:rPr>
            <a:t>Rapport de lot MG </a:t>
          </a:r>
          <a:r>
            <a:rPr lang="fr-CA" sz="1400" b="1" i="0" baseline="0">
              <a:effectLst/>
              <a:latin typeface="Arial Narrow" panose="020B0606020202030204" pitchFamily="34" charset="0"/>
              <a:ea typeface="+mn-ea"/>
              <a:cs typeface="+mn-cs"/>
            </a:rPr>
            <a:t>20b (couche de roulement sur route non revêtue)</a:t>
          </a:r>
          <a:endParaRPr lang="fr-CA" sz="1400" b="1" baseline="0">
            <a:latin typeface="Arial Narrow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0</xdr:rowOff>
        </xdr:from>
        <xdr:to>
          <xdr:col>1</xdr:col>
          <xdr:colOff>342900</xdr:colOff>
          <xdr:row>26</xdr:row>
          <xdr:rowOff>28575</xdr:rowOff>
        </xdr:to>
        <xdr:sp macro="" textlink="">
          <xdr:nvSpPr>
            <xdr:cNvPr id="13680" name="Check Box 368" hidden="1">
              <a:extLst>
                <a:ext uri="{63B3BB69-23CF-44E3-9099-C40C66FF867C}">
                  <a14:compatExt spid="_x0000_s13680"/>
                </a:ext>
                <a:ext uri="{FF2B5EF4-FFF2-40B4-BE49-F238E27FC236}">
                  <a16:creationId xmlns:a16="http://schemas.microsoft.com/office/drawing/2014/main" id="{00000000-0008-0000-0100-00007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0</xdr:rowOff>
        </xdr:from>
        <xdr:to>
          <xdr:col>1</xdr:col>
          <xdr:colOff>333375</xdr:colOff>
          <xdr:row>26</xdr:row>
          <xdr:rowOff>257175</xdr:rowOff>
        </xdr:to>
        <xdr:sp macro="" textlink="">
          <xdr:nvSpPr>
            <xdr:cNvPr id="13681" name="Check Box 369" hidden="1">
              <a:extLst>
                <a:ext uri="{63B3BB69-23CF-44E3-9099-C40C66FF867C}">
                  <a14:compatExt spid="_x0000_s13681"/>
                </a:ext>
                <a:ext uri="{FF2B5EF4-FFF2-40B4-BE49-F238E27FC236}">
                  <a16:creationId xmlns:a16="http://schemas.microsoft.com/office/drawing/2014/main" id="{00000000-0008-0000-0100-00007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114300</xdr:rowOff>
        </xdr:from>
        <xdr:to>
          <xdr:col>1</xdr:col>
          <xdr:colOff>333375</xdr:colOff>
          <xdr:row>25</xdr:row>
          <xdr:rowOff>28575</xdr:rowOff>
        </xdr:to>
        <xdr:sp macro="" textlink="">
          <xdr:nvSpPr>
            <xdr:cNvPr id="13688" name="Check Box 376" hidden="1">
              <a:extLst>
                <a:ext uri="{63B3BB69-23CF-44E3-9099-C40C66FF867C}">
                  <a14:compatExt spid="_x0000_s13688"/>
                </a:ext>
                <a:ext uri="{FF2B5EF4-FFF2-40B4-BE49-F238E27FC236}">
                  <a16:creationId xmlns:a16="http://schemas.microsoft.com/office/drawing/2014/main" id="{00000000-0008-0000-0100-00007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114300</xdr:rowOff>
        </xdr:from>
        <xdr:to>
          <xdr:col>6</xdr:col>
          <xdr:colOff>66675</xdr:colOff>
          <xdr:row>25</xdr:row>
          <xdr:rowOff>28575</xdr:rowOff>
        </xdr:to>
        <xdr:sp macro="" textlink="">
          <xdr:nvSpPr>
            <xdr:cNvPr id="13689" name="Check Box 377" hidden="1">
              <a:extLst>
                <a:ext uri="{63B3BB69-23CF-44E3-9099-C40C66FF867C}">
                  <a14:compatExt spid="_x0000_s13689"/>
                </a:ext>
                <a:ext uri="{FF2B5EF4-FFF2-40B4-BE49-F238E27FC236}">
                  <a16:creationId xmlns:a16="http://schemas.microsoft.com/office/drawing/2014/main" id="{00000000-0008-0000-0100-00007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238125</xdr:rowOff>
        </xdr:from>
        <xdr:to>
          <xdr:col>1</xdr:col>
          <xdr:colOff>295275</xdr:colOff>
          <xdr:row>28</xdr:row>
          <xdr:rowOff>28575</xdr:rowOff>
        </xdr:to>
        <xdr:sp macro="" textlink="">
          <xdr:nvSpPr>
            <xdr:cNvPr id="13694" name="Check Box 382" hidden="1">
              <a:extLst>
                <a:ext uri="{63B3BB69-23CF-44E3-9099-C40C66FF867C}">
                  <a14:compatExt spid="_x0000_s13694"/>
                </a:ext>
                <a:ext uri="{FF2B5EF4-FFF2-40B4-BE49-F238E27FC236}">
                  <a16:creationId xmlns:a16="http://schemas.microsoft.com/office/drawing/2014/main" id="{00000000-0008-0000-0100-00007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114300</xdr:rowOff>
        </xdr:from>
        <xdr:to>
          <xdr:col>5</xdr:col>
          <xdr:colOff>123825</xdr:colOff>
          <xdr:row>10</xdr:row>
          <xdr:rowOff>123825</xdr:rowOff>
        </xdr:to>
        <xdr:sp macro="" textlink="">
          <xdr:nvSpPr>
            <xdr:cNvPr id="13938" name="Check Box 626" hidden="1">
              <a:extLst>
                <a:ext uri="{63B3BB69-23CF-44E3-9099-C40C66FF867C}">
                  <a14:compatExt spid="_x0000_s13938"/>
                </a:ext>
                <a:ext uri="{FF2B5EF4-FFF2-40B4-BE49-F238E27FC236}">
                  <a16:creationId xmlns:a16="http://schemas.microsoft.com/office/drawing/2014/main" id="{00000000-0008-0000-0100-000072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9</xdr:row>
          <xdr:rowOff>114300</xdr:rowOff>
        </xdr:from>
        <xdr:to>
          <xdr:col>8</xdr:col>
          <xdr:colOff>114300</xdr:colOff>
          <xdr:row>10</xdr:row>
          <xdr:rowOff>123825</xdr:rowOff>
        </xdr:to>
        <xdr:sp macro="" textlink="">
          <xdr:nvSpPr>
            <xdr:cNvPr id="13939" name="Check Box 627" hidden="1">
              <a:extLst>
                <a:ext uri="{63B3BB69-23CF-44E3-9099-C40C66FF867C}">
                  <a14:compatExt spid="_x0000_s13939"/>
                </a:ext>
                <a:ext uri="{FF2B5EF4-FFF2-40B4-BE49-F238E27FC236}">
                  <a16:creationId xmlns:a16="http://schemas.microsoft.com/office/drawing/2014/main" id="{00000000-0008-0000-0100-000073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114300</xdr:rowOff>
        </xdr:from>
        <xdr:to>
          <xdr:col>11</xdr:col>
          <xdr:colOff>114300</xdr:colOff>
          <xdr:row>10</xdr:row>
          <xdr:rowOff>123825</xdr:rowOff>
        </xdr:to>
        <xdr:sp macro="" textlink="">
          <xdr:nvSpPr>
            <xdr:cNvPr id="13940" name="Check Box 628" hidden="1">
              <a:extLst>
                <a:ext uri="{63B3BB69-23CF-44E3-9099-C40C66FF867C}">
                  <a14:compatExt spid="_x0000_s13940"/>
                </a:ext>
                <a:ext uri="{FF2B5EF4-FFF2-40B4-BE49-F238E27FC236}">
                  <a16:creationId xmlns:a16="http://schemas.microsoft.com/office/drawing/2014/main" id="{00000000-0008-0000-0100-000074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76200</xdr:rowOff>
    </xdr:from>
    <xdr:to>
      <xdr:col>5</xdr:col>
      <xdr:colOff>192405</xdr:colOff>
      <xdr:row>3</xdr:row>
      <xdr:rowOff>57150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1556385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>
    <pageSetUpPr fitToPage="1"/>
  </sheetPr>
  <dimension ref="A1:CA97"/>
  <sheetViews>
    <sheetView showGridLines="0" tabSelected="1" view="pageBreakPreview" zoomScaleNormal="100" zoomScaleSheetLayoutView="100" workbookViewId="0">
      <selection activeCell="B7" sqref="B7:K7"/>
    </sheetView>
  </sheetViews>
  <sheetFormatPr baseColWidth="10" defaultColWidth="11.42578125" defaultRowHeight="12.75"/>
  <cols>
    <col min="1" max="1" width="0.85546875" style="1" customWidth="1"/>
    <col min="2" max="2" width="3.28515625" style="1" customWidth="1"/>
    <col min="3" max="3" width="3.42578125" style="1" customWidth="1"/>
    <col min="4" max="4" width="4.5703125" style="1" customWidth="1"/>
    <col min="5" max="6" width="3.5703125" style="1" customWidth="1"/>
    <col min="7" max="7" width="4.5703125" style="1" customWidth="1"/>
    <col min="8" max="9" width="2.28515625" style="1" customWidth="1"/>
    <col min="10" max="10" width="4" style="1" customWidth="1"/>
    <col min="11" max="11" width="3.42578125" style="1" customWidth="1"/>
    <col min="12" max="12" width="4.28515625" style="1" customWidth="1"/>
    <col min="13" max="15" width="2.5703125" style="1" customWidth="1"/>
    <col min="16" max="16" width="1.5703125" style="1" customWidth="1"/>
    <col min="17" max="21" width="3.28515625" style="1" customWidth="1"/>
    <col min="22" max="22" width="3.5703125" style="1" customWidth="1"/>
    <col min="23" max="23" width="5" style="1" customWidth="1"/>
    <col min="24" max="24" width="3.42578125" style="1" customWidth="1"/>
    <col min="25" max="25" width="3.28515625" style="1" customWidth="1"/>
    <col min="26" max="27" width="2.28515625" style="1" customWidth="1"/>
    <col min="28" max="32" width="3.5703125" style="1" customWidth="1"/>
    <col min="33" max="33" width="3.28515625" style="1" customWidth="1"/>
    <col min="34" max="44" width="3.5703125" style="1" customWidth="1"/>
    <col min="45" max="16384" width="11.42578125" style="1"/>
  </cols>
  <sheetData>
    <row r="1" spans="1:45" ht="10.5" customHeigh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5" ht="22.5" customHeight="1">
      <c r="A2" s="2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5" ht="25.5" customHeight="1">
      <c r="A3" s="2"/>
      <c r="B3" s="18"/>
      <c r="C3" s="18"/>
      <c r="D3" s="18"/>
      <c r="E3" s="18"/>
      <c r="F3" s="18"/>
      <c r="G3" s="18"/>
      <c r="H3" s="18"/>
      <c r="I3" s="18"/>
      <c r="J3" s="246" t="s">
        <v>76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45" ht="12" customHeight="1">
      <c r="A4" s="2"/>
      <c r="B4" s="97"/>
      <c r="C4" s="97"/>
      <c r="D4" s="97"/>
      <c r="E4" s="97"/>
      <c r="F4" s="97"/>
      <c r="G4" s="97"/>
      <c r="H4" s="97"/>
      <c r="I4" s="308" t="s">
        <v>95</v>
      </c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5" s="49" customFormat="1" ht="12" customHeight="1">
      <c r="A5" s="47"/>
      <c r="B5" s="207" t="s">
        <v>49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9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48"/>
    </row>
    <row r="6" spans="1:45" s="50" customFormat="1" ht="11.25" customHeight="1">
      <c r="B6" s="215" t="s">
        <v>106</v>
      </c>
      <c r="C6" s="216"/>
      <c r="D6" s="216"/>
      <c r="E6" s="216"/>
      <c r="F6" s="216"/>
      <c r="G6" s="216"/>
      <c r="H6" s="216"/>
      <c r="I6" s="216"/>
      <c r="J6" s="216"/>
      <c r="K6" s="217"/>
      <c r="L6" s="220" t="s">
        <v>107</v>
      </c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7"/>
      <c r="X6" s="279" t="s">
        <v>14</v>
      </c>
      <c r="Y6" s="280"/>
      <c r="Z6" s="280"/>
      <c r="AA6" s="280"/>
      <c r="AB6" s="280"/>
      <c r="AC6" s="280"/>
      <c r="AD6" s="280"/>
      <c r="AE6" s="280"/>
      <c r="AF6" s="280"/>
      <c r="AG6" s="281"/>
      <c r="AH6" s="9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51"/>
    </row>
    <row r="7" spans="1:45" s="54" customFormat="1" ht="15" customHeight="1">
      <c r="A7" s="52"/>
      <c r="B7" s="210"/>
      <c r="C7" s="211"/>
      <c r="D7" s="211"/>
      <c r="E7" s="211"/>
      <c r="F7" s="211"/>
      <c r="G7" s="211"/>
      <c r="H7" s="211"/>
      <c r="I7" s="211"/>
      <c r="J7" s="211"/>
      <c r="K7" s="211"/>
      <c r="L7" s="282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4"/>
      <c r="X7" s="212"/>
      <c r="Y7" s="213"/>
      <c r="Z7" s="213"/>
      <c r="AA7" s="213"/>
      <c r="AB7" s="213"/>
      <c r="AC7" s="213"/>
      <c r="AD7" s="213"/>
      <c r="AE7" s="213"/>
      <c r="AF7" s="213"/>
      <c r="AG7" s="214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</row>
    <row r="8" spans="1:45" s="50" customFormat="1" ht="11.25" customHeight="1">
      <c r="B8" s="233" t="s">
        <v>1</v>
      </c>
      <c r="C8" s="234"/>
      <c r="D8" s="234"/>
      <c r="E8" s="234"/>
      <c r="F8" s="234"/>
      <c r="G8" s="235"/>
      <c r="H8" s="230" t="s">
        <v>108</v>
      </c>
      <c r="I8" s="231"/>
      <c r="J8" s="231"/>
      <c r="K8" s="231"/>
      <c r="L8" s="231"/>
      <c r="M8" s="231"/>
      <c r="N8" s="231"/>
      <c r="O8" s="231"/>
      <c r="P8" s="238"/>
      <c r="Q8" s="237" t="s">
        <v>0</v>
      </c>
      <c r="R8" s="234"/>
      <c r="S8" s="234"/>
      <c r="T8" s="234"/>
      <c r="U8" s="234"/>
      <c r="V8" s="234"/>
      <c r="W8" s="235"/>
      <c r="X8" s="230" t="s">
        <v>2</v>
      </c>
      <c r="Y8" s="231"/>
      <c r="Z8" s="231"/>
      <c r="AA8" s="231"/>
      <c r="AB8" s="231"/>
      <c r="AC8" s="231"/>
      <c r="AD8" s="231"/>
      <c r="AE8" s="231"/>
      <c r="AF8" s="231"/>
      <c r="AG8" s="232"/>
      <c r="AH8" s="94"/>
      <c r="AI8" s="34"/>
      <c r="AJ8" s="51"/>
      <c r="AK8" s="34"/>
      <c r="AL8" s="34"/>
      <c r="AM8" s="34"/>
      <c r="AN8" s="34"/>
      <c r="AO8" s="34"/>
      <c r="AP8" s="34"/>
      <c r="AQ8" s="34"/>
      <c r="AR8" s="34"/>
      <c r="AS8" s="51"/>
    </row>
    <row r="9" spans="1:45" s="54" customFormat="1" ht="15" customHeight="1">
      <c r="A9" s="55"/>
      <c r="B9" s="210"/>
      <c r="C9" s="211"/>
      <c r="D9" s="211"/>
      <c r="E9" s="211"/>
      <c r="F9" s="211"/>
      <c r="G9" s="211"/>
      <c r="H9" s="239"/>
      <c r="I9" s="239"/>
      <c r="J9" s="239"/>
      <c r="K9" s="239"/>
      <c r="L9" s="239"/>
      <c r="M9" s="239"/>
      <c r="N9" s="239"/>
      <c r="O9" s="239"/>
      <c r="P9" s="239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36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</row>
    <row r="10" spans="1:45" s="49" customFormat="1" ht="12" customHeight="1">
      <c r="A10" s="47"/>
      <c r="B10" s="204" t="s">
        <v>50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6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48"/>
    </row>
    <row r="11" spans="1:45" s="56" customFormat="1" ht="11.25" customHeight="1">
      <c r="B11" s="433" t="s">
        <v>8</v>
      </c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5"/>
      <c r="S11" s="406" t="s">
        <v>54</v>
      </c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8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57"/>
    </row>
    <row r="12" spans="1:45" s="59" customFormat="1" ht="12" customHeight="1">
      <c r="A12" s="58"/>
      <c r="B12" s="291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3"/>
      <c r="S12" s="416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417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21"/>
    </row>
    <row r="13" spans="1:45" s="24" customFormat="1" ht="11.25" customHeight="1">
      <c r="B13" s="19" t="s">
        <v>25</v>
      </c>
      <c r="C13" s="92"/>
      <c r="D13" s="93"/>
      <c r="E13" s="27"/>
      <c r="F13" s="28"/>
      <c r="G13" s="28"/>
      <c r="H13" s="28"/>
      <c r="I13" s="28"/>
      <c r="J13" s="29"/>
      <c r="K13" s="91" t="s">
        <v>23</v>
      </c>
      <c r="L13" s="92"/>
      <c r="M13" s="92"/>
      <c r="N13" s="20"/>
      <c r="O13" s="92"/>
      <c r="P13" s="92"/>
      <c r="Q13" s="300" t="s">
        <v>20</v>
      </c>
      <c r="R13" s="301"/>
      <c r="S13" s="301"/>
      <c r="T13" s="301"/>
      <c r="U13" s="305"/>
      <c r="V13" s="300" t="s">
        <v>51</v>
      </c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2"/>
      <c r="AH13" s="4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4"/>
    </row>
    <row r="14" spans="1:45" s="58" customFormat="1" ht="18.75" customHeight="1">
      <c r="B14" s="294"/>
      <c r="C14" s="295"/>
      <c r="D14" s="296"/>
      <c r="E14" s="303" t="s">
        <v>21</v>
      </c>
      <c r="F14" s="304"/>
      <c r="G14" s="110"/>
      <c r="H14" s="109" t="s">
        <v>22</v>
      </c>
      <c r="I14" s="306"/>
      <c r="J14" s="307"/>
      <c r="K14" s="297"/>
      <c r="L14" s="298"/>
      <c r="M14" s="298"/>
      <c r="N14" s="298"/>
      <c r="O14" s="298"/>
      <c r="P14" s="299"/>
      <c r="Q14" s="285"/>
      <c r="R14" s="286"/>
      <c r="S14" s="286"/>
      <c r="T14" s="286"/>
      <c r="U14" s="287"/>
      <c r="V14" s="288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90"/>
      <c r="AH14" s="2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21"/>
    </row>
    <row r="15" spans="1:45" ht="23.25" customHeight="1">
      <c r="A15" s="2"/>
      <c r="B15" s="347" t="s">
        <v>27</v>
      </c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9"/>
      <c r="Q15" s="347" t="s">
        <v>90</v>
      </c>
      <c r="R15" s="348"/>
      <c r="S15" s="348"/>
      <c r="T15" s="348"/>
      <c r="U15" s="348"/>
      <c r="V15" s="348"/>
      <c r="W15" s="349"/>
      <c r="X15" s="247" t="s">
        <v>77</v>
      </c>
      <c r="Y15" s="248"/>
      <c r="Z15" s="248"/>
      <c r="AA15" s="248"/>
      <c r="AB15" s="248"/>
      <c r="AC15" s="248"/>
      <c r="AD15" s="248"/>
      <c r="AE15" s="248"/>
      <c r="AF15" s="248"/>
      <c r="AG15" s="249"/>
      <c r="AH15" s="62"/>
      <c r="AI15" s="62"/>
      <c r="AJ15" s="62"/>
      <c r="AK15" s="62"/>
      <c r="AL15" s="62"/>
      <c r="AM15" s="62"/>
      <c r="AN15" s="22"/>
      <c r="AO15" s="22"/>
      <c r="AP15" s="2"/>
      <c r="AQ15" s="2"/>
      <c r="AR15" s="2"/>
      <c r="AS15" s="2"/>
    </row>
    <row r="16" spans="1:45" s="66" customFormat="1" ht="12" customHeight="1">
      <c r="A16" s="63"/>
      <c r="B16" s="356" t="s">
        <v>57</v>
      </c>
      <c r="C16" s="357"/>
      <c r="D16" s="383" t="s">
        <v>3</v>
      </c>
      <c r="E16" s="384"/>
      <c r="F16" s="384"/>
      <c r="G16" s="384"/>
      <c r="H16" s="384"/>
      <c r="I16" s="385"/>
      <c r="J16" s="350" t="s">
        <v>10</v>
      </c>
      <c r="K16" s="352"/>
      <c r="L16" s="350" t="s">
        <v>6</v>
      </c>
      <c r="M16" s="351"/>
      <c r="N16" s="351"/>
      <c r="O16" s="351"/>
      <c r="P16" s="352"/>
      <c r="Q16" s="363" t="s">
        <v>7</v>
      </c>
      <c r="R16" s="363"/>
      <c r="S16" s="363"/>
      <c r="T16" s="363"/>
      <c r="U16" s="364"/>
      <c r="V16" s="381" t="s">
        <v>26</v>
      </c>
      <c r="W16" s="382"/>
      <c r="X16" s="253" t="s">
        <v>67</v>
      </c>
      <c r="Y16" s="250" t="s">
        <v>37</v>
      </c>
      <c r="Z16" s="251"/>
      <c r="AA16" s="251"/>
      <c r="AB16" s="251"/>
      <c r="AC16" s="251"/>
      <c r="AD16" s="251"/>
      <c r="AE16" s="252"/>
      <c r="AF16" s="259" t="s">
        <v>56</v>
      </c>
      <c r="AG16" s="260"/>
      <c r="AH16" s="63"/>
      <c r="AI16" s="64"/>
      <c r="AJ16" s="64"/>
      <c r="AK16" s="64"/>
      <c r="AL16" s="64"/>
      <c r="AM16" s="64"/>
      <c r="AN16" s="64"/>
      <c r="AO16" s="64"/>
      <c r="AP16" s="63"/>
      <c r="AQ16" s="65"/>
      <c r="AR16" s="65"/>
      <c r="AS16" s="63"/>
    </row>
    <row r="17" spans="1:45" s="66" customFormat="1" ht="14.25" customHeight="1">
      <c r="A17" s="63"/>
      <c r="B17" s="356"/>
      <c r="C17" s="357"/>
      <c r="D17" s="483" t="s">
        <v>58</v>
      </c>
      <c r="E17" s="484"/>
      <c r="F17" s="484"/>
      <c r="G17" s="484"/>
      <c r="H17" s="484"/>
      <c r="I17" s="485"/>
      <c r="J17" s="383"/>
      <c r="K17" s="385"/>
      <c r="L17" s="350"/>
      <c r="M17" s="351"/>
      <c r="N17" s="351"/>
      <c r="O17" s="351"/>
      <c r="P17" s="352"/>
      <c r="Q17" s="410">
        <v>31.5</v>
      </c>
      <c r="R17" s="412">
        <v>20</v>
      </c>
      <c r="S17" s="412">
        <v>14</v>
      </c>
      <c r="T17" s="386">
        <v>5</v>
      </c>
      <c r="U17" s="421">
        <v>1.25</v>
      </c>
      <c r="V17" s="274">
        <v>315</v>
      </c>
      <c r="W17" s="276">
        <v>80</v>
      </c>
      <c r="X17" s="254"/>
      <c r="Y17" s="261" t="s">
        <v>44</v>
      </c>
      <c r="Z17" s="266"/>
      <c r="AA17" s="267"/>
      <c r="AB17" s="271" t="s">
        <v>73</v>
      </c>
      <c r="AC17" s="272"/>
      <c r="AD17" s="262" t="s">
        <v>53</v>
      </c>
      <c r="AE17" s="263"/>
      <c r="AF17" s="261"/>
      <c r="AG17" s="260"/>
      <c r="AH17" s="63"/>
      <c r="AI17" s="67"/>
      <c r="AJ17" s="63"/>
      <c r="AK17" s="67"/>
      <c r="AL17" s="67"/>
      <c r="AM17" s="63"/>
      <c r="AN17" s="67"/>
      <c r="AO17" s="67"/>
      <c r="AP17" s="67"/>
      <c r="AQ17" s="67"/>
      <c r="AR17" s="65"/>
      <c r="AS17" s="63"/>
    </row>
    <row r="18" spans="1:45" s="66" customFormat="1" ht="16.5" customHeight="1">
      <c r="A18" s="63"/>
      <c r="B18" s="358"/>
      <c r="C18" s="359"/>
      <c r="D18" s="491"/>
      <c r="E18" s="363"/>
      <c r="F18" s="363"/>
      <c r="G18" s="363"/>
      <c r="H18" s="363"/>
      <c r="I18" s="364"/>
      <c r="J18" s="81" t="s">
        <v>4</v>
      </c>
      <c r="K18" s="82" t="s">
        <v>5</v>
      </c>
      <c r="L18" s="353"/>
      <c r="M18" s="354"/>
      <c r="N18" s="354"/>
      <c r="O18" s="354"/>
      <c r="P18" s="355"/>
      <c r="Q18" s="411"/>
      <c r="R18" s="413"/>
      <c r="S18" s="413"/>
      <c r="T18" s="387"/>
      <c r="U18" s="422"/>
      <c r="V18" s="275"/>
      <c r="W18" s="277"/>
      <c r="X18" s="255"/>
      <c r="Y18" s="268"/>
      <c r="Z18" s="269"/>
      <c r="AA18" s="270"/>
      <c r="AB18" s="273"/>
      <c r="AC18" s="273"/>
      <c r="AD18" s="264"/>
      <c r="AE18" s="265"/>
      <c r="AF18" s="261"/>
      <c r="AG18" s="260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3"/>
    </row>
    <row r="19" spans="1:45" s="66" customFormat="1" ht="15" customHeight="1">
      <c r="A19" s="63"/>
      <c r="B19" s="430">
        <v>1</v>
      </c>
      <c r="C19" s="431"/>
      <c r="D19" s="400"/>
      <c r="E19" s="401"/>
      <c r="F19" s="401"/>
      <c r="G19" s="401"/>
      <c r="H19" s="401"/>
      <c r="I19" s="402"/>
      <c r="J19" s="172"/>
      <c r="K19" s="173"/>
      <c r="L19" s="441"/>
      <c r="M19" s="442"/>
      <c r="N19" s="442"/>
      <c r="O19" s="442"/>
      <c r="P19" s="443"/>
      <c r="Q19" s="174"/>
      <c r="R19" s="134"/>
      <c r="S19" s="175"/>
      <c r="T19" s="134"/>
      <c r="U19" s="135"/>
      <c r="V19" s="136"/>
      <c r="W19" s="137"/>
      <c r="X19" s="184"/>
      <c r="Y19" s="438"/>
      <c r="Z19" s="439"/>
      <c r="AA19" s="440"/>
      <c r="AB19" s="454"/>
      <c r="AC19" s="454"/>
      <c r="AD19" s="461"/>
      <c r="AE19" s="462"/>
      <c r="AF19" s="494"/>
      <c r="AG19" s="462"/>
      <c r="AH19" s="68"/>
      <c r="AI19" s="68"/>
      <c r="AJ19" s="69"/>
      <c r="AK19" s="69"/>
      <c r="AL19" s="69"/>
      <c r="AM19" s="69"/>
      <c r="AN19" s="69"/>
      <c r="AO19" s="69"/>
      <c r="AP19" s="69"/>
      <c r="AQ19" s="69"/>
      <c r="AR19" s="69"/>
      <c r="AS19" s="63"/>
    </row>
    <row r="20" spans="1:45" s="66" customFormat="1" ht="15" customHeight="1">
      <c r="A20" s="63"/>
      <c r="B20" s="463">
        <v>2</v>
      </c>
      <c r="C20" s="464"/>
      <c r="D20" s="403"/>
      <c r="E20" s="404"/>
      <c r="F20" s="404"/>
      <c r="G20" s="404"/>
      <c r="H20" s="404"/>
      <c r="I20" s="405"/>
      <c r="J20" s="176"/>
      <c r="K20" s="177"/>
      <c r="L20" s="444"/>
      <c r="M20" s="445"/>
      <c r="N20" s="445"/>
      <c r="O20" s="445"/>
      <c r="P20" s="446"/>
      <c r="Q20" s="178"/>
      <c r="R20" s="178"/>
      <c r="S20" s="138"/>
      <c r="T20" s="179"/>
      <c r="U20" s="180"/>
      <c r="V20" s="178"/>
      <c r="W20" s="181"/>
      <c r="X20" s="112"/>
      <c r="Y20" s="375"/>
      <c r="Z20" s="376"/>
      <c r="AA20" s="377"/>
      <c r="AB20" s="449"/>
      <c r="AC20" s="449"/>
      <c r="AD20" s="447"/>
      <c r="AE20" s="448"/>
      <c r="AF20" s="453"/>
      <c r="AG20" s="448"/>
      <c r="AH20" s="68"/>
      <c r="AI20" s="68"/>
      <c r="AJ20" s="69"/>
      <c r="AK20" s="69"/>
      <c r="AL20" s="69"/>
      <c r="AM20" s="69"/>
      <c r="AN20" s="69"/>
      <c r="AO20" s="69"/>
      <c r="AP20" s="69"/>
      <c r="AQ20" s="69"/>
      <c r="AR20" s="69"/>
      <c r="AS20" s="63"/>
    </row>
    <row r="21" spans="1:45" s="66" customFormat="1" ht="15" customHeight="1">
      <c r="A21" s="63"/>
      <c r="B21" s="394">
        <v>3</v>
      </c>
      <c r="C21" s="395"/>
      <c r="D21" s="360"/>
      <c r="E21" s="361"/>
      <c r="F21" s="361"/>
      <c r="G21" s="361"/>
      <c r="H21" s="361"/>
      <c r="I21" s="362"/>
      <c r="J21" s="182"/>
      <c r="K21" s="166"/>
      <c r="L21" s="495"/>
      <c r="M21" s="496"/>
      <c r="N21" s="496"/>
      <c r="O21" s="496"/>
      <c r="P21" s="497"/>
      <c r="Q21" s="183"/>
      <c r="R21" s="139"/>
      <c r="S21" s="183"/>
      <c r="T21" s="178"/>
      <c r="U21" s="113"/>
      <c r="V21" s="114"/>
      <c r="W21" s="181"/>
      <c r="X21" s="115"/>
      <c r="Y21" s="240"/>
      <c r="Z21" s="241"/>
      <c r="AA21" s="242"/>
      <c r="AB21" s="278"/>
      <c r="AC21" s="278"/>
      <c r="AD21" s="218"/>
      <c r="AE21" s="219"/>
      <c r="AF21" s="371"/>
      <c r="AG21" s="219"/>
      <c r="AH21" s="68"/>
      <c r="AI21" s="68"/>
      <c r="AJ21" s="69"/>
      <c r="AK21" s="69"/>
      <c r="AL21" s="69"/>
      <c r="AM21" s="69"/>
      <c r="AN21" s="69"/>
      <c r="AO21" s="69"/>
      <c r="AP21" s="69"/>
      <c r="AQ21" s="69"/>
      <c r="AR21" s="69"/>
      <c r="AS21" s="63"/>
    </row>
    <row r="22" spans="1:45" ht="13.5" customHeight="1">
      <c r="A22" s="2"/>
      <c r="B22" s="455" t="s">
        <v>55</v>
      </c>
      <c r="C22" s="456"/>
      <c r="D22" s="456"/>
      <c r="E22" s="456"/>
      <c r="F22" s="456"/>
      <c r="G22" s="456"/>
      <c r="H22" s="457"/>
      <c r="I22" s="378" t="s">
        <v>59</v>
      </c>
      <c r="J22" s="379"/>
      <c r="K22" s="379"/>
      <c r="L22" s="379"/>
      <c r="M22" s="379"/>
      <c r="N22" s="379"/>
      <c r="O22" s="379"/>
      <c r="P22" s="380"/>
      <c r="Q22" s="116">
        <v>100</v>
      </c>
      <c r="R22" s="117">
        <v>90</v>
      </c>
      <c r="S22" s="116">
        <v>68</v>
      </c>
      <c r="T22" s="118">
        <v>35</v>
      </c>
      <c r="U22" s="119">
        <v>15</v>
      </c>
      <c r="V22" s="116">
        <v>5</v>
      </c>
      <c r="W22" s="120">
        <v>5</v>
      </c>
      <c r="X22" s="424" t="s">
        <v>64</v>
      </c>
      <c r="Y22" s="196"/>
      <c r="Z22" s="196"/>
      <c r="AA22" s="196"/>
      <c r="AB22" s="196"/>
      <c r="AC22" s="196"/>
      <c r="AD22" s="196"/>
      <c r="AE22" s="196"/>
      <c r="AF22" s="196"/>
      <c r="AG22" s="197"/>
      <c r="AI22" s="22"/>
      <c r="AJ22" s="70"/>
      <c r="AK22" s="70"/>
      <c r="AL22" s="70"/>
      <c r="AM22" s="70"/>
      <c r="AN22" s="70"/>
      <c r="AO22" s="70"/>
      <c r="AP22" s="70"/>
      <c r="AQ22" s="70"/>
      <c r="AR22" s="70"/>
      <c r="AS22" s="2"/>
    </row>
    <row r="23" spans="1:45" ht="13.5" customHeight="1">
      <c r="A23" s="2"/>
      <c r="B23" s="458"/>
      <c r="C23" s="459"/>
      <c r="D23" s="459"/>
      <c r="E23" s="459"/>
      <c r="F23" s="459"/>
      <c r="G23" s="459"/>
      <c r="H23" s="460"/>
      <c r="I23" s="372" t="s">
        <v>60</v>
      </c>
      <c r="J23" s="373"/>
      <c r="K23" s="373"/>
      <c r="L23" s="373"/>
      <c r="M23" s="373"/>
      <c r="N23" s="373"/>
      <c r="O23" s="373"/>
      <c r="P23" s="374"/>
      <c r="Q23" s="121" t="s">
        <v>15</v>
      </c>
      <c r="R23" s="122">
        <v>100</v>
      </c>
      <c r="S23" s="123">
        <v>93</v>
      </c>
      <c r="T23" s="124">
        <v>60</v>
      </c>
      <c r="U23" s="125">
        <v>38</v>
      </c>
      <c r="V23" s="126">
        <v>17</v>
      </c>
      <c r="W23" s="133">
        <v>11</v>
      </c>
      <c r="X23" s="425"/>
      <c r="Y23" s="426"/>
      <c r="Z23" s="426"/>
      <c r="AA23" s="426"/>
      <c r="AB23" s="426"/>
      <c r="AC23" s="426"/>
      <c r="AD23" s="426"/>
      <c r="AE23" s="426"/>
      <c r="AF23" s="426"/>
      <c r="AG23" s="427"/>
      <c r="AH23" s="22"/>
      <c r="AI23" s="22"/>
      <c r="AJ23" s="6"/>
      <c r="AK23" s="3"/>
      <c r="AL23" s="3"/>
      <c r="AM23" s="3"/>
      <c r="AN23" s="3"/>
      <c r="AO23" s="71"/>
      <c r="AP23" s="71"/>
      <c r="AQ23" s="71"/>
      <c r="AR23" s="71"/>
      <c r="AS23" s="2"/>
    </row>
    <row r="24" spans="1:45" ht="15.95" customHeight="1">
      <c r="A24" s="2"/>
      <c r="B24" s="388" t="s">
        <v>99</v>
      </c>
      <c r="C24" s="389"/>
      <c r="D24" s="389"/>
      <c r="E24" s="389"/>
      <c r="F24" s="389"/>
      <c r="G24" s="389"/>
      <c r="H24" s="390"/>
      <c r="I24" s="256" t="s">
        <v>16</v>
      </c>
      <c r="J24" s="257"/>
      <c r="K24" s="257"/>
      <c r="L24" s="257"/>
      <c r="M24" s="257"/>
      <c r="N24" s="257"/>
      <c r="O24" s="257"/>
      <c r="P24" s="258"/>
      <c r="Q24" s="128" t="str">
        <f>IF(COUNTA($Q$19:$Q$21)=0," ",AVERAGE($Q$19:$Q$21))</f>
        <v xml:space="preserve"> </v>
      </c>
      <c r="R24" s="127" t="str">
        <f>IF(COUNTA($R$19:$R$21)=0," ",AVERAGE($R$19:$R$21))</f>
        <v xml:space="preserve"> </v>
      </c>
      <c r="S24" s="127" t="str">
        <f>IF(COUNTA($S$19:$S$21)=0," ",AVERAGE($S$19:$S$21))</f>
        <v xml:space="preserve"> </v>
      </c>
      <c r="T24" s="127" t="str">
        <f>IF(COUNTA($T$19:$T$21)=0," ",AVERAGE($T$19:$T$21))</f>
        <v xml:space="preserve"> </v>
      </c>
      <c r="U24" s="158" t="str">
        <f>IF(COUNTA($U$19:$U$21)=0," ",AVERAGE($U$19:$U$21))</f>
        <v xml:space="preserve"> </v>
      </c>
      <c r="V24" s="128" t="str">
        <f>IF(COUNTA($V$19:$V$21)=0," ",AVERAGE($V$19:$V$21))</f>
        <v xml:space="preserve"> </v>
      </c>
      <c r="W24" s="129" t="str">
        <f>IF(COUNTA($W$19:$W$21)=0," ",AVERAGE($W$19:$W$21))</f>
        <v xml:space="preserve"> </v>
      </c>
      <c r="X24" s="425"/>
      <c r="Y24" s="426"/>
      <c r="Z24" s="426"/>
      <c r="AA24" s="426"/>
      <c r="AB24" s="426"/>
      <c r="AC24" s="426"/>
      <c r="AD24" s="426"/>
      <c r="AE24" s="426"/>
      <c r="AF24" s="426"/>
      <c r="AG24" s="427"/>
      <c r="AH24" s="3"/>
      <c r="AI24" s="22"/>
      <c r="AJ24" s="6"/>
      <c r="AK24" s="3"/>
      <c r="AL24" s="3"/>
      <c r="AM24" s="3"/>
      <c r="AN24" s="3"/>
      <c r="AO24" s="3"/>
      <c r="AP24" s="3"/>
      <c r="AQ24" s="3"/>
      <c r="AR24" s="3"/>
      <c r="AS24" s="2"/>
    </row>
    <row r="25" spans="1:45" ht="15.95" customHeight="1">
      <c r="A25" s="2"/>
      <c r="B25" s="391"/>
      <c r="C25" s="392"/>
      <c r="D25" s="392"/>
      <c r="E25" s="392"/>
      <c r="F25" s="392"/>
      <c r="G25" s="392"/>
      <c r="H25" s="393"/>
      <c r="I25" s="418" t="s">
        <v>100</v>
      </c>
      <c r="J25" s="419"/>
      <c r="K25" s="419"/>
      <c r="L25" s="419"/>
      <c r="M25" s="419"/>
      <c r="N25" s="419"/>
      <c r="O25" s="419"/>
      <c r="P25" s="420"/>
      <c r="Q25" s="41"/>
      <c r="R25" s="41"/>
      <c r="S25" s="42"/>
      <c r="T25" s="130" t="str">
        <f>IF(T24=" "," ",IF(T24-T22&gt;0,"0",(T24-T22)))</f>
        <v xml:space="preserve"> </v>
      </c>
      <c r="U25" s="41"/>
      <c r="V25" s="41"/>
      <c r="W25" s="45"/>
      <c r="X25" s="425"/>
      <c r="Y25" s="426"/>
      <c r="Z25" s="426"/>
      <c r="AA25" s="426"/>
      <c r="AB25" s="426"/>
      <c r="AC25" s="426"/>
      <c r="AD25" s="426"/>
      <c r="AE25" s="426"/>
      <c r="AF25" s="426"/>
      <c r="AG25" s="427"/>
      <c r="AH25" s="3"/>
      <c r="AI25" s="3"/>
      <c r="AJ25" s="6"/>
      <c r="AK25" s="3"/>
      <c r="AL25" s="3"/>
      <c r="AM25" s="3"/>
      <c r="AN25" s="3"/>
      <c r="AO25" s="3"/>
      <c r="AP25" s="3"/>
      <c r="AQ25" s="3"/>
      <c r="AR25" s="3"/>
      <c r="AS25" s="2"/>
    </row>
    <row r="26" spans="1:45" ht="15.95" customHeight="1">
      <c r="A26" s="2"/>
      <c r="B26" s="391"/>
      <c r="C26" s="392"/>
      <c r="D26" s="392"/>
      <c r="E26" s="392"/>
      <c r="F26" s="392"/>
      <c r="G26" s="392"/>
      <c r="H26" s="393"/>
      <c r="I26" s="476" t="s">
        <v>101</v>
      </c>
      <c r="J26" s="477"/>
      <c r="K26" s="477"/>
      <c r="L26" s="477"/>
      <c r="M26" s="477"/>
      <c r="N26" s="477"/>
      <c r="O26" s="477"/>
      <c r="P26" s="478"/>
      <c r="Q26" s="43"/>
      <c r="R26" s="43"/>
      <c r="S26" s="44"/>
      <c r="T26" s="130" t="str">
        <f>IF(T24=" ","  ",IF(T24-T23&lt;0,"0",(T24-T23)))</f>
        <v xml:space="preserve">  </v>
      </c>
      <c r="U26" s="43"/>
      <c r="V26" s="43"/>
      <c r="W26" s="46"/>
      <c r="X26" s="425"/>
      <c r="Y26" s="426"/>
      <c r="Z26" s="426"/>
      <c r="AA26" s="426"/>
      <c r="AB26" s="426"/>
      <c r="AC26" s="426"/>
      <c r="AD26" s="426"/>
      <c r="AE26" s="426"/>
      <c r="AF26" s="426"/>
      <c r="AG26" s="427"/>
      <c r="AH26" s="3"/>
      <c r="AI26" s="22"/>
      <c r="AJ26" s="6"/>
      <c r="AK26" s="3"/>
      <c r="AL26" s="3"/>
      <c r="AM26" s="3"/>
      <c r="AN26" s="3"/>
      <c r="AO26" s="3"/>
      <c r="AP26" s="3"/>
      <c r="AQ26" s="3"/>
      <c r="AR26" s="3"/>
      <c r="AS26" s="2"/>
    </row>
    <row r="27" spans="1:45" ht="15.95" customHeight="1">
      <c r="A27" s="2"/>
      <c r="B27" s="391"/>
      <c r="C27" s="392"/>
      <c r="D27" s="392"/>
      <c r="E27" s="392"/>
      <c r="F27" s="392"/>
      <c r="G27" s="392"/>
      <c r="H27" s="393"/>
      <c r="I27" s="476" t="s">
        <v>102</v>
      </c>
      <c r="J27" s="479"/>
      <c r="K27" s="479"/>
      <c r="L27" s="479"/>
      <c r="M27" s="479"/>
      <c r="N27" s="479"/>
      <c r="O27" s="479"/>
      <c r="P27" s="480"/>
      <c r="Q27" s="43"/>
      <c r="R27" s="43"/>
      <c r="S27" s="43"/>
      <c r="T27" s="43"/>
      <c r="U27" s="43"/>
      <c r="V27" s="43"/>
      <c r="W27" s="131" t="str">
        <f>IF(W24=" "," ",IF(W24-W22&gt;0,"0",(W24-W22)))</f>
        <v xml:space="preserve"> </v>
      </c>
      <c r="X27" s="425"/>
      <c r="Y27" s="426"/>
      <c r="Z27" s="426"/>
      <c r="AA27" s="426"/>
      <c r="AB27" s="426"/>
      <c r="AC27" s="426"/>
      <c r="AD27" s="426"/>
      <c r="AE27" s="426"/>
      <c r="AF27" s="426"/>
      <c r="AG27" s="427"/>
      <c r="AH27" s="14"/>
      <c r="AI27" s="22"/>
      <c r="AJ27" s="14"/>
      <c r="AK27" s="14"/>
      <c r="AL27" s="14"/>
      <c r="AM27" s="14"/>
      <c r="AN27" s="14"/>
      <c r="AO27" s="14"/>
      <c r="AP27" s="14"/>
      <c r="AQ27" s="14"/>
      <c r="AR27" s="14"/>
      <c r="AS27" s="2"/>
    </row>
    <row r="28" spans="1:45" ht="12" customHeight="1">
      <c r="A28" s="2"/>
      <c r="B28" s="409" t="s">
        <v>91</v>
      </c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6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5" ht="15" customHeight="1">
      <c r="A29" s="2"/>
      <c r="B29" s="396" t="s">
        <v>68</v>
      </c>
      <c r="C29" s="397"/>
      <c r="D29" s="450" t="s">
        <v>47</v>
      </c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2"/>
      <c r="S29" s="450" t="s">
        <v>52</v>
      </c>
      <c r="T29" s="451"/>
      <c r="U29" s="451"/>
      <c r="V29" s="451"/>
      <c r="W29" s="451"/>
      <c r="X29" s="451"/>
      <c r="Y29" s="451"/>
      <c r="Z29" s="451"/>
      <c r="AA29" s="451"/>
      <c r="AB29" s="451"/>
      <c r="AC29" s="451"/>
      <c r="AD29" s="451"/>
      <c r="AE29" s="451"/>
      <c r="AF29" s="451"/>
      <c r="AG29" s="452"/>
      <c r="AH29" s="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5" ht="15" customHeight="1">
      <c r="A30" s="2"/>
      <c r="B30" s="398"/>
      <c r="C30" s="399"/>
      <c r="D30" s="423" t="s">
        <v>61</v>
      </c>
      <c r="E30" s="414"/>
      <c r="F30" s="414"/>
      <c r="G30" s="415"/>
      <c r="H30" s="414" t="s">
        <v>45</v>
      </c>
      <c r="I30" s="414"/>
      <c r="J30" s="414"/>
      <c r="K30" s="414"/>
      <c r="L30" s="415"/>
      <c r="M30" s="414" t="s">
        <v>46</v>
      </c>
      <c r="N30" s="414"/>
      <c r="O30" s="414"/>
      <c r="P30" s="414"/>
      <c r="Q30" s="414"/>
      <c r="R30" s="482"/>
      <c r="S30" s="423" t="s">
        <v>61</v>
      </c>
      <c r="T30" s="414"/>
      <c r="U30" s="414"/>
      <c r="V30" s="414"/>
      <c r="W30" s="415"/>
      <c r="X30" s="428" t="s">
        <v>45</v>
      </c>
      <c r="Y30" s="428"/>
      <c r="Z30" s="428"/>
      <c r="AA30" s="428"/>
      <c r="AB30" s="481"/>
      <c r="AC30" s="428" t="s">
        <v>46</v>
      </c>
      <c r="AD30" s="428"/>
      <c r="AE30" s="428"/>
      <c r="AF30" s="428"/>
      <c r="AG30" s="429"/>
      <c r="AH30" s="22"/>
      <c r="AI30" s="72"/>
      <c r="AJ30" s="72"/>
      <c r="AK30" s="22"/>
      <c r="AL30" s="72"/>
      <c r="AM30" s="72"/>
      <c r="AN30" s="22"/>
      <c r="AO30" s="72"/>
      <c r="AP30" s="72"/>
      <c r="AQ30" s="72"/>
      <c r="AR30" s="72"/>
    </row>
    <row r="31" spans="1:45" ht="15" customHeight="1">
      <c r="A31" s="2"/>
      <c r="B31" s="467">
        <v>1</v>
      </c>
      <c r="C31" s="468"/>
      <c r="D31" s="472"/>
      <c r="E31" s="336"/>
      <c r="F31" s="336"/>
      <c r="G31" s="337"/>
      <c r="H31" s="436"/>
      <c r="I31" s="436"/>
      <c r="J31" s="436"/>
      <c r="K31" s="436"/>
      <c r="L31" s="437"/>
      <c r="M31" s="469"/>
      <c r="N31" s="470"/>
      <c r="O31" s="470"/>
      <c r="P31" s="470"/>
      <c r="Q31" s="470"/>
      <c r="R31" s="471"/>
      <c r="S31" s="498"/>
      <c r="T31" s="499"/>
      <c r="U31" s="499"/>
      <c r="V31" s="499"/>
      <c r="W31" s="500"/>
      <c r="X31" s="335"/>
      <c r="Y31" s="336"/>
      <c r="Z31" s="336"/>
      <c r="AA31" s="336"/>
      <c r="AB31" s="337"/>
      <c r="AC31" s="469"/>
      <c r="AD31" s="470"/>
      <c r="AE31" s="470"/>
      <c r="AF31" s="470"/>
      <c r="AG31" s="471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2"/>
    </row>
    <row r="32" spans="1:45" ht="15" customHeight="1">
      <c r="A32" s="2"/>
      <c r="B32" s="465">
        <v>2</v>
      </c>
      <c r="C32" s="466"/>
      <c r="D32" s="432"/>
      <c r="E32" s="339"/>
      <c r="F32" s="339"/>
      <c r="G32" s="340"/>
      <c r="H32" s="339"/>
      <c r="I32" s="339"/>
      <c r="J32" s="339"/>
      <c r="K32" s="339"/>
      <c r="L32" s="340"/>
      <c r="M32" s="243"/>
      <c r="N32" s="244"/>
      <c r="O32" s="244"/>
      <c r="P32" s="244"/>
      <c r="Q32" s="244"/>
      <c r="R32" s="245"/>
      <c r="S32" s="432"/>
      <c r="T32" s="339"/>
      <c r="U32" s="339"/>
      <c r="V32" s="339"/>
      <c r="W32" s="340"/>
      <c r="X32" s="338"/>
      <c r="Y32" s="339"/>
      <c r="Z32" s="339"/>
      <c r="AA32" s="339"/>
      <c r="AB32" s="340"/>
      <c r="AC32" s="243"/>
      <c r="AD32" s="244"/>
      <c r="AE32" s="244"/>
      <c r="AF32" s="244"/>
      <c r="AG32" s="245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2"/>
    </row>
    <row r="33" spans="1:79" ht="15" customHeight="1">
      <c r="A33" s="2"/>
      <c r="B33" s="228">
        <v>3</v>
      </c>
      <c r="C33" s="229"/>
      <c r="D33" s="344"/>
      <c r="E33" s="342"/>
      <c r="F33" s="342"/>
      <c r="G33" s="343"/>
      <c r="H33" s="342"/>
      <c r="I33" s="342"/>
      <c r="J33" s="342"/>
      <c r="K33" s="342"/>
      <c r="L33" s="343"/>
      <c r="M33" s="332"/>
      <c r="N33" s="333"/>
      <c r="O33" s="333"/>
      <c r="P33" s="333"/>
      <c r="Q33" s="333"/>
      <c r="R33" s="334"/>
      <c r="S33" s="344"/>
      <c r="T33" s="342"/>
      <c r="U33" s="342"/>
      <c r="V33" s="342"/>
      <c r="W33" s="343"/>
      <c r="X33" s="341"/>
      <c r="Y33" s="342"/>
      <c r="Z33" s="342"/>
      <c r="AA33" s="342"/>
      <c r="AB33" s="343"/>
      <c r="AC33" s="332"/>
      <c r="AD33" s="333"/>
      <c r="AE33" s="333"/>
      <c r="AF33" s="333"/>
      <c r="AG33" s="334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2"/>
    </row>
    <row r="34" spans="1:79" ht="12" customHeight="1">
      <c r="A34" s="2"/>
      <c r="B34" s="207" t="s">
        <v>98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9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2"/>
    </row>
    <row r="35" spans="1:79" ht="24.95" customHeight="1">
      <c r="A35" s="2"/>
      <c r="B35" s="511"/>
      <c r="C35" s="512"/>
      <c r="D35" s="512"/>
      <c r="E35" s="513"/>
      <c r="F35" s="515"/>
      <c r="G35" s="512"/>
      <c r="H35" s="512"/>
      <c r="I35" s="512"/>
      <c r="J35" s="512"/>
      <c r="K35" s="512"/>
      <c r="L35" s="512"/>
      <c r="M35" s="512"/>
      <c r="N35" s="513"/>
      <c r="O35" s="512"/>
      <c r="P35" s="512"/>
      <c r="Q35" s="512"/>
      <c r="R35" s="512"/>
      <c r="S35" s="512"/>
      <c r="T35" s="512"/>
      <c r="U35" s="512"/>
      <c r="V35" s="512"/>
      <c r="W35" s="512"/>
      <c r="X35" s="512"/>
      <c r="Y35" s="512"/>
      <c r="Z35" s="512"/>
      <c r="AA35" s="512"/>
      <c r="AB35" s="512"/>
      <c r="AC35" s="512"/>
      <c r="AD35" s="512"/>
      <c r="AE35" s="512"/>
      <c r="AF35" s="512"/>
      <c r="AG35" s="519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10"/>
      <c r="AS35" s="2"/>
    </row>
    <row r="36" spans="1:79" ht="24.95" customHeight="1">
      <c r="A36" s="2"/>
      <c r="B36" s="504"/>
      <c r="C36" s="505"/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5"/>
      <c r="U36" s="505"/>
      <c r="V36" s="505"/>
      <c r="W36" s="505"/>
      <c r="X36" s="505"/>
      <c r="Y36" s="505"/>
      <c r="Z36" s="505"/>
      <c r="AA36" s="505"/>
      <c r="AB36" s="505"/>
      <c r="AC36" s="505"/>
      <c r="AD36" s="505"/>
      <c r="AE36" s="505"/>
      <c r="AF36" s="505"/>
      <c r="AG36" s="506"/>
      <c r="AH36" s="8"/>
      <c r="AI36" s="8"/>
      <c r="AJ36" s="8"/>
      <c r="AK36" s="9"/>
      <c r="AL36" s="9"/>
      <c r="AM36" s="9"/>
      <c r="AN36" s="9"/>
      <c r="AO36" s="9"/>
      <c r="AP36" s="9"/>
      <c r="AQ36" s="9"/>
      <c r="AR36" s="9"/>
      <c r="AS36" s="2"/>
    </row>
    <row r="37" spans="1:79" ht="23.45" customHeight="1">
      <c r="A37" s="2"/>
      <c r="B37" s="367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9"/>
      <c r="Y37" s="369"/>
      <c r="Z37" s="369"/>
      <c r="AA37" s="369"/>
      <c r="AB37" s="369"/>
      <c r="AC37" s="369"/>
      <c r="AD37" s="369"/>
      <c r="AE37" s="369"/>
      <c r="AF37" s="369"/>
      <c r="AG37" s="370"/>
      <c r="AH37" s="8"/>
      <c r="AI37" s="8"/>
      <c r="AJ37" s="8"/>
      <c r="AK37" s="10"/>
      <c r="AL37" s="10"/>
      <c r="AM37" s="10"/>
      <c r="AN37" s="9"/>
      <c r="AO37" s="9"/>
      <c r="AP37" s="9"/>
      <c r="AQ37" s="9"/>
      <c r="AR37" s="9"/>
      <c r="AS37" s="2"/>
    </row>
    <row r="38" spans="1:79" ht="24.95" customHeight="1">
      <c r="A38" s="2"/>
      <c r="B38" s="516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517"/>
      <c r="S38" s="369"/>
      <c r="T38" s="369"/>
      <c r="U38" s="369"/>
      <c r="V38" s="369"/>
      <c r="W38" s="369"/>
      <c r="X38" s="369"/>
      <c r="Y38" s="369"/>
      <c r="Z38" s="520"/>
      <c r="AA38" s="521"/>
      <c r="AB38" s="521"/>
      <c r="AC38" s="521"/>
      <c r="AD38" s="521"/>
      <c r="AE38" s="521"/>
      <c r="AF38" s="521"/>
      <c r="AG38" s="522"/>
      <c r="AH38" s="8"/>
      <c r="AI38" s="8"/>
      <c r="AJ38" s="8"/>
      <c r="AK38" s="10"/>
      <c r="AL38" s="10"/>
      <c r="AM38" s="10"/>
      <c r="AN38" s="9"/>
      <c r="AO38" s="9"/>
      <c r="AP38" s="9"/>
      <c r="AQ38" s="9"/>
      <c r="AR38" s="9"/>
      <c r="AS38" s="2"/>
    </row>
    <row r="39" spans="1:79" ht="12" customHeight="1">
      <c r="A39" s="2"/>
      <c r="B39" s="501" t="s">
        <v>93</v>
      </c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  <c r="V39" s="502"/>
      <c r="W39" s="502"/>
      <c r="X39" s="502"/>
      <c r="Y39" s="502"/>
      <c r="Z39" s="502"/>
      <c r="AA39" s="502"/>
      <c r="AB39" s="502"/>
      <c r="AC39" s="502"/>
      <c r="AD39" s="502"/>
      <c r="AE39" s="502"/>
      <c r="AF39" s="502"/>
      <c r="AG39" s="503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2"/>
    </row>
    <row r="40" spans="1:79" s="49" customFormat="1" ht="12" customHeight="1">
      <c r="A40" s="47"/>
      <c r="B40" s="228" t="s">
        <v>78</v>
      </c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229"/>
      <c r="R40" s="228" t="s">
        <v>69</v>
      </c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229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47"/>
    </row>
    <row r="41" spans="1:79" ht="15" customHeight="1">
      <c r="A41" s="87"/>
      <c r="B41" s="345" t="s">
        <v>33</v>
      </c>
      <c r="C41" s="346"/>
      <c r="D41" s="346"/>
      <c r="E41" s="111">
        <v>5</v>
      </c>
      <c r="F41" s="88" t="s">
        <v>30</v>
      </c>
      <c r="G41" s="365"/>
      <c r="H41" s="365"/>
      <c r="I41" s="38" t="s">
        <v>36</v>
      </c>
      <c r="J41" s="7" t="s">
        <v>17</v>
      </c>
      <c r="K41" s="507" t="str">
        <f>IF(G41="","",IF(((5-G41)&lt;0),0,(0.4*(5-G41))))</f>
        <v/>
      </c>
      <c r="L41" s="507"/>
      <c r="M41" s="507"/>
      <c r="N41" s="507"/>
      <c r="O41" s="507"/>
      <c r="P41" s="507"/>
      <c r="Q41" s="508"/>
      <c r="R41" s="345" t="s">
        <v>34</v>
      </c>
      <c r="S41" s="346"/>
      <c r="T41" s="346"/>
      <c r="U41" s="346"/>
      <c r="V41" s="102"/>
      <c r="W41" s="87" t="s">
        <v>30</v>
      </c>
      <c r="X41" s="514">
        <v>60</v>
      </c>
      <c r="Y41" s="514"/>
      <c r="Z41" s="346" t="s">
        <v>32</v>
      </c>
      <c r="AA41" s="346"/>
      <c r="AB41" s="32" t="s">
        <v>17</v>
      </c>
      <c r="AC41" s="509" t="str">
        <f>IF(V41="","",IF(0.08*(V41-60)&lt;0,0,ROUNDUP(0.08*(V41-60),2)))</f>
        <v/>
      </c>
      <c r="AD41" s="509"/>
      <c r="AE41" s="509"/>
      <c r="AF41" s="509"/>
      <c r="AG41" s="510"/>
      <c r="AH41" s="7"/>
      <c r="AI41" s="7"/>
      <c r="AJ41" s="7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</row>
    <row r="42" spans="1:79" s="49" customFormat="1" ht="12" customHeight="1">
      <c r="A42" s="47"/>
      <c r="B42" s="204" t="s">
        <v>31</v>
      </c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6"/>
      <c r="R42" s="204" t="s">
        <v>41</v>
      </c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6"/>
      <c r="AH42" s="13"/>
      <c r="AI42" s="13"/>
      <c r="AJ42" s="1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</row>
    <row r="43" spans="1:79" ht="15" customHeight="1">
      <c r="A43" s="2"/>
      <c r="B43" s="226" t="s">
        <v>35</v>
      </c>
      <c r="C43" s="227"/>
      <c r="D43" s="227"/>
      <c r="E43" s="95">
        <v>35</v>
      </c>
      <c r="F43" s="88" t="s">
        <v>30</v>
      </c>
      <c r="G43" s="518"/>
      <c r="H43" s="518"/>
      <c r="I43" s="37" t="s">
        <v>32</v>
      </c>
      <c r="J43" s="7" t="s">
        <v>17</v>
      </c>
      <c r="K43" s="486" t="str">
        <f>IF(G43="","",IF(0.08*(35-G43)&lt;0,0,0.08*(35-G43)))</f>
        <v/>
      </c>
      <c r="L43" s="486"/>
      <c r="M43" s="486"/>
      <c r="N43" s="486"/>
      <c r="O43" s="486"/>
      <c r="P43" s="486"/>
      <c r="Q43" s="487"/>
      <c r="R43" s="224" t="s">
        <v>12</v>
      </c>
      <c r="S43" s="225"/>
      <c r="T43" s="98" t="s">
        <v>38</v>
      </c>
      <c r="U43" s="40" t="s">
        <v>70</v>
      </c>
      <c r="V43" s="486" t="str">
        <f>$K$41</f>
        <v/>
      </c>
      <c r="W43" s="486"/>
      <c r="X43" s="35" t="s">
        <v>18</v>
      </c>
      <c r="Y43" s="486" t="str">
        <f>IF((OR(AC41="",K43="")),"",(AC41+K43))</f>
        <v/>
      </c>
      <c r="Z43" s="486"/>
      <c r="AA43" s="486" t="s">
        <v>75</v>
      </c>
      <c r="AB43" s="486"/>
      <c r="AC43" s="74" t="s">
        <v>48</v>
      </c>
      <c r="AD43" s="100" t="str">
        <f>IF(OR(V43="",Y43=""),"",((1-(V43+Y43))*100))</f>
        <v/>
      </c>
      <c r="AE43" s="31" t="s">
        <v>24</v>
      </c>
      <c r="AF43" s="96" t="s">
        <v>19</v>
      </c>
      <c r="AG43" s="89" t="s">
        <v>29</v>
      </c>
      <c r="AH43" s="22"/>
      <c r="AI43" s="22"/>
      <c r="AJ43" s="39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</row>
    <row r="44" spans="1:79" s="49" customFormat="1" ht="12" customHeight="1">
      <c r="A44" s="47"/>
      <c r="B44" s="488" t="s">
        <v>64</v>
      </c>
      <c r="C44" s="489"/>
      <c r="D44" s="489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89"/>
      <c r="U44" s="489"/>
      <c r="V44" s="489"/>
      <c r="W44" s="489"/>
      <c r="X44" s="489"/>
      <c r="Y44" s="489"/>
      <c r="Z44" s="489"/>
      <c r="AA44" s="489"/>
      <c r="AB44" s="489"/>
      <c r="AC44" s="489"/>
      <c r="AD44" s="489"/>
      <c r="AE44" s="489"/>
      <c r="AF44" s="489"/>
      <c r="AG44" s="490"/>
      <c r="AH44" s="76"/>
      <c r="AI44" s="76"/>
      <c r="AJ44" s="76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</row>
    <row r="45" spans="1:79" ht="63.6" customHeight="1">
      <c r="A45" s="2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3"/>
      <c r="AH45" s="76"/>
      <c r="AI45" s="76"/>
      <c r="AJ45" s="76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</row>
    <row r="46" spans="1:79" ht="15" customHeight="1">
      <c r="A46" s="2"/>
      <c r="B46" s="195" t="s">
        <v>104</v>
      </c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7"/>
      <c r="AH46" s="76"/>
      <c r="AI46" s="76"/>
      <c r="AJ46" s="76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</row>
    <row r="47" spans="1:79" ht="12" customHeight="1">
      <c r="A47" s="2"/>
      <c r="B47" s="198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200"/>
      <c r="AH47" s="24"/>
      <c r="AI47" s="24"/>
      <c r="AJ47" s="24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</row>
    <row r="48" spans="1:79" ht="9" customHeight="1">
      <c r="A48" s="2"/>
      <c r="B48" s="198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200"/>
      <c r="AH48" s="24"/>
      <c r="AI48" s="24"/>
      <c r="AJ48" s="24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</row>
    <row r="49" spans="1:79" ht="13.5" customHeight="1">
      <c r="A49" s="2"/>
      <c r="B49" s="198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200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</row>
    <row r="50" spans="1:79" ht="13.5" customHeight="1">
      <c r="A50" s="2"/>
      <c r="B50" s="198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200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</row>
    <row r="51" spans="1:79" ht="12.75" customHeight="1">
      <c r="A51" s="2"/>
      <c r="B51" s="198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200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</row>
    <row r="52" spans="1:79" ht="18.75" customHeight="1">
      <c r="A52" s="2"/>
      <c r="B52" s="198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200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</row>
    <row r="53" spans="1:79" ht="12.75" customHeight="1">
      <c r="A53" s="2"/>
      <c r="B53" s="19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200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</row>
    <row r="54" spans="1:79" ht="12.75" customHeight="1">
      <c r="B54" s="198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200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</row>
    <row r="55" spans="1:79" ht="13.35" customHeight="1">
      <c r="A55" s="2"/>
      <c r="B55" s="198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200"/>
    </row>
    <row r="56" spans="1:79" ht="13.35" customHeight="1">
      <c r="A56" s="2"/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3"/>
    </row>
    <row r="57" spans="1:79" ht="8.25" customHeight="1">
      <c r="A57" s="2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5"/>
      <c r="AI57" s="5"/>
      <c r="AJ57" s="5"/>
      <c r="AL57" s="5"/>
      <c r="AM57" s="5"/>
      <c r="AN57" s="5"/>
      <c r="AO57" s="5"/>
      <c r="AP57" s="5"/>
      <c r="AQ57" s="5"/>
      <c r="AR57" s="5"/>
      <c r="AS57" s="5"/>
    </row>
    <row r="58" spans="1:79" ht="12" customHeight="1">
      <c r="A58" s="68"/>
      <c r="B58" s="192" t="s">
        <v>13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4"/>
      <c r="AH58" s="90"/>
      <c r="AI58" s="11"/>
      <c r="AJ58" s="11"/>
      <c r="AL58" s="11"/>
      <c r="AM58" s="2"/>
      <c r="AN58" s="78"/>
      <c r="AO58" s="78"/>
      <c r="AP58" s="78"/>
      <c r="AQ58" s="78"/>
      <c r="AR58" s="78"/>
      <c r="AS58" s="11"/>
    </row>
    <row r="59" spans="1:79" ht="9.9499999999999993" customHeight="1">
      <c r="A59" s="68"/>
      <c r="B59" s="316" t="s">
        <v>87</v>
      </c>
      <c r="C59" s="317"/>
      <c r="D59" s="317"/>
      <c r="E59" s="317"/>
      <c r="F59" s="317"/>
      <c r="G59" s="317"/>
      <c r="H59" s="317"/>
      <c r="I59" s="317"/>
      <c r="J59" s="317"/>
      <c r="K59" s="317" t="s">
        <v>39</v>
      </c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24" t="s">
        <v>9</v>
      </c>
      <c r="X59" s="325"/>
      <c r="Y59" s="325"/>
      <c r="Z59" s="325"/>
      <c r="AA59" s="325"/>
      <c r="AB59" s="325"/>
      <c r="AC59" s="326"/>
      <c r="AD59" s="318" t="s">
        <v>88</v>
      </c>
      <c r="AE59" s="319"/>
      <c r="AF59" s="319"/>
      <c r="AG59" s="320"/>
      <c r="AH59" s="90"/>
      <c r="AI59" s="11"/>
      <c r="AJ59" s="11"/>
      <c r="AL59" s="11"/>
      <c r="AM59" s="78"/>
      <c r="AN59" s="78"/>
      <c r="AO59" s="78"/>
      <c r="AP59" s="78"/>
      <c r="AQ59" s="78"/>
      <c r="AR59" s="78"/>
      <c r="AS59" s="11"/>
    </row>
    <row r="60" spans="1:79" ht="20.25" customHeight="1">
      <c r="A60" s="68"/>
      <c r="B60" s="492"/>
      <c r="C60" s="493"/>
      <c r="D60" s="493"/>
      <c r="E60" s="493"/>
      <c r="F60" s="493"/>
      <c r="G60" s="493"/>
      <c r="H60" s="493"/>
      <c r="I60" s="493"/>
      <c r="J60" s="493"/>
      <c r="K60" s="329"/>
      <c r="L60" s="330"/>
      <c r="M60" s="330"/>
      <c r="N60" s="330"/>
      <c r="O60" s="330"/>
      <c r="P60" s="330"/>
      <c r="Q60" s="330"/>
      <c r="R60" s="330"/>
      <c r="S60" s="330"/>
      <c r="T60" s="330"/>
      <c r="U60" s="330"/>
      <c r="V60" s="331"/>
      <c r="W60" s="327"/>
      <c r="X60" s="322"/>
      <c r="Y60" s="322"/>
      <c r="Z60" s="322"/>
      <c r="AA60" s="322"/>
      <c r="AB60" s="322"/>
      <c r="AC60" s="328"/>
      <c r="AD60" s="321"/>
      <c r="AE60" s="322"/>
      <c r="AF60" s="322"/>
      <c r="AG60" s="323"/>
      <c r="AH60" s="7"/>
      <c r="AI60" s="7"/>
      <c r="AJ60" s="7"/>
      <c r="AL60" s="7"/>
      <c r="AM60" s="79"/>
      <c r="AN60" s="79"/>
      <c r="AO60" s="79"/>
      <c r="AP60" s="79"/>
      <c r="AQ60" s="79"/>
      <c r="AR60" s="79"/>
      <c r="AS60" s="7"/>
    </row>
    <row r="61" spans="1:79" ht="12" customHeight="1">
      <c r="A61" s="68"/>
      <c r="B61" s="192" t="s">
        <v>11</v>
      </c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4"/>
      <c r="AH61" s="11"/>
      <c r="AI61" s="11"/>
      <c r="AJ61" s="11"/>
      <c r="AL61" s="11"/>
      <c r="AM61" s="2"/>
      <c r="AN61" s="78"/>
      <c r="AO61" s="78"/>
      <c r="AP61" s="78"/>
      <c r="AQ61" s="78"/>
      <c r="AR61" s="78"/>
      <c r="AS61" s="26"/>
    </row>
    <row r="62" spans="1:79" ht="9.9499999999999993" customHeight="1">
      <c r="A62" s="2"/>
      <c r="B62" s="316" t="s">
        <v>87</v>
      </c>
      <c r="C62" s="317"/>
      <c r="D62" s="317"/>
      <c r="E62" s="317"/>
      <c r="F62" s="317"/>
      <c r="G62" s="317"/>
      <c r="H62" s="317"/>
      <c r="I62" s="317"/>
      <c r="J62" s="317"/>
      <c r="K62" s="317" t="s">
        <v>39</v>
      </c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24" t="s">
        <v>9</v>
      </c>
      <c r="X62" s="325"/>
      <c r="Y62" s="325"/>
      <c r="Z62" s="325"/>
      <c r="AA62" s="325"/>
      <c r="AB62" s="325"/>
      <c r="AC62" s="326"/>
      <c r="AD62" s="318" t="s">
        <v>88</v>
      </c>
      <c r="AE62" s="319"/>
      <c r="AF62" s="319"/>
      <c r="AG62" s="320"/>
      <c r="AH62" s="11"/>
      <c r="AI62" s="11"/>
      <c r="AJ62" s="11"/>
      <c r="AL62" s="11"/>
      <c r="AM62" s="78"/>
      <c r="AN62" s="78"/>
      <c r="AO62" s="78"/>
      <c r="AP62" s="78"/>
      <c r="AQ62" s="78"/>
      <c r="AR62" s="78"/>
      <c r="AS62" s="26"/>
    </row>
    <row r="63" spans="1:79" ht="20.25" customHeight="1">
      <c r="A63" s="2"/>
      <c r="B63" s="311"/>
      <c r="C63" s="312"/>
      <c r="D63" s="312"/>
      <c r="E63" s="312"/>
      <c r="F63" s="312"/>
      <c r="G63" s="312"/>
      <c r="H63" s="312"/>
      <c r="I63" s="312"/>
      <c r="J63" s="312"/>
      <c r="K63" s="313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5"/>
      <c r="W63" s="327"/>
      <c r="X63" s="322"/>
      <c r="Y63" s="322"/>
      <c r="Z63" s="322"/>
      <c r="AA63" s="322"/>
      <c r="AB63" s="322"/>
      <c r="AC63" s="328"/>
      <c r="AD63" s="321"/>
      <c r="AE63" s="322"/>
      <c r="AF63" s="322"/>
      <c r="AG63" s="323"/>
      <c r="AH63" s="7"/>
      <c r="AI63" s="7"/>
      <c r="AJ63" s="7"/>
      <c r="AL63" s="7"/>
      <c r="AM63" s="79"/>
      <c r="AN63" s="79"/>
      <c r="AO63" s="79"/>
      <c r="AP63" s="79"/>
      <c r="AQ63" s="79"/>
      <c r="AR63" s="79"/>
      <c r="AS63" s="7"/>
    </row>
    <row r="64" spans="1:79" ht="24" customHeight="1">
      <c r="A64" s="2"/>
      <c r="B64" s="474"/>
      <c r="C64" s="474"/>
      <c r="D64" s="474"/>
      <c r="E64" s="474"/>
      <c r="F64" s="474"/>
      <c r="G64" s="474"/>
      <c r="H64" s="474"/>
      <c r="I64" s="474"/>
      <c r="J64" s="474"/>
      <c r="K64" s="474"/>
      <c r="L64" s="474"/>
      <c r="M64" s="474"/>
      <c r="N64" s="474"/>
      <c r="O64" s="474"/>
      <c r="P64" s="474"/>
      <c r="Q64" s="474"/>
      <c r="R64" s="474"/>
      <c r="S64" s="474"/>
      <c r="T64" s="474"/>
      <c r="U64" s="474"/>
      <c r="V64" s="474"/>
      <c r="W64" s="474"/>
      <c r="X64" s="474"/>
      <c r="Y64" s="474"/>
      <c r="Z64" s="474"/>
      <c r="AA64" s="474"/>
      <c r="AB64" s="474"/>
      <c r="AC64" s="474"/>
      <c r="AD64" s="474"/>
      <c r="AE64" s="474"/>
      <c r="AF64" s="474"/>
      <c r="AG64" s="474"/>
      <c r="AH64" s="7"/>
      <c r="AI64" s="7"/>
      <c r="AJ64" s="7"/>
      <c r="AL64" s="7"/>
      <c r="AM64" s="79"/>
      <c r="AN64" s="79"/>
      <c r="AO64" s="79"/>
      <c r="AP64" s="79"/>
      <c r="AQ64" s="79"/>
      <c r="AR64" s="79"/>
      <c r="AS64" s="7"/>
    </row>
    <row r="65" spans="1:45" ht="12" customHeight="1">
      <c r="A65" s="2"/>
      <c r="B65" s="475"/>
      <c r="C65" s="475"/>
      <c r="D65" s="475"/>
      <c r="E65" s="475"/>
      <c r="F65" s="475"/>
      <c r="G65" s="475"/>
      <c r="H65" s="475"/>
      <c r="I65" s="475"/>
      <c r="J65" s="475"/>
      <c r="K65" s="475"/>
      <c r="L65" s="475"/>
      <c r="M65" s="475"/>
      <c r="N65" s="475"/>
      <c r="O65" s="475"/>
      <c r="P65" s="475"/>
      <c r="Q65" s="475"/>
      <c r="R65" s="475"/>
      <c r="S65" s="475"/>
      <c r="T65" s="475"/>
      <c r="U65" s="475"/>
      <c r="V65" s="475"/>
      <c r="W65" s="475"/>
      <c r="X65" s="475"/>
      <c r="Y65" s="475"/>
      <c r="Z65" s="475"/>
      <c r="AA65" s="475"/>
      <c r="AB65" s="475"/>
      <c r="AC65" s="475"/>
      <c r="AD65" s="475"/>
      <c r="AE65" s="475"/>
      <c r="AF65" s="475"/>
      <c r="AG65" s="475"/>
    </row>
    <row r="66" spans="1:45" ht="6" customHeight="1">
      <c r="A66" s="2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</row>
    <row r="67" spans="1:45">
      <c r="A67" s="2"/>
      <c r="B67" s="473"/>
      <c r="C67" s="473"/>
      <c r="D67" s="473"/>
      <c r="E67" s="473"/>
      <c r="F67" s="473"/>
      <c r="G67" s="473"/>
      <c r="H67" s="473"/>
      <c r="I67" s="473"/>
      <c r="J67" s="473"/>
      <c r="K67" s="473"/>
      <c r="L67" s="473"/>
      <c r="M67" s="473"/>
      <c r="N67" s="473"/>
      <c r="O67" s="473"/>
      <c r="P67" s="473"/>
      <c r="Q67" s="473"/>
      <c r="R67" s="473"/>
      <c r="S67" s="473"/>
      <c r="T67" s="473"/>
      <c r="U67" s="473"/>
      <c r="V67" s="473"/>
      <c r="W67" s="473"/>
      <c r="X67" s="473"/>
      <c r="Y67" s="473"/>
      <c r="Z67" s="473"/>
      <c r="AA67" s="473"/>
      <c r="AB67" s="473"/>
      <c r="AC67" s="473"/>
      <c r="AD67" s="473"/>
      <c r="AE67" s="473"/>
      <c r="AF67" s="473"/>
      <c r="AG67" s="473"/>
    </row>
    <row r="68" spans="1:45">
      <c r="A68" s="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"/>
      <c r="AG68" s="2"/>
      <c r="AS68" s="80"/>
    </row>
    <row r="69" spans="1:45">
      <c r="A69" s="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5"/>
    </row>
    <row r="70" spans="1: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45">
      <c r="A73" s="2"/>
      <c r="B73" s="2"/>
      <c r="C73" s="2"/>
      <c r="D73" s="2"/>
      <c r="E73" s="2"/>
      <c r="F73" s="2"/>
      <c r="G73" s="2"/>
      <c r="H73" s="2"/>
      <c r="I73" s="22"/>
      <c r="J73" s="22"/>
      <c r="K73" s="22"/>
      <c r="L73" s="22"/>
      <c r="M73" s="22"/>
      <c r="N73" s="22"/>
      <c r="O73" s="2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45" ht="14.25" customHeight="1">
      <c r="A74" s="2"/>
      <c r="B74" s="62"/>
      <c r="C74" s="7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2"/>
      <c r="AJ74" s="2"/>
    </row>
    <row r="75" spans="1:45">
      <c r="A75" s="2"/>
      <c r="B75" s="2"/>
      <c r="C75" s="2"/>
      <c r="D75" s="2"/>
      <c r="E75" s="2"/>
      <c r="F75" s="2"/>
      <c r="G75" s="2"/>
      <c r="H75" s="2"/>
      <c r="I75" s="22"/>
      <c r="J75" s="22"/>
      <c r="K75" s="22"/>
      <c r="L75" s="22"/>
      <c r="M75" s="22"/>
      <c r="N75" s="22"/>
      <c r="O75" s="2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45" ht="14.25" customHeight="1">
      <c r="A76" s="2"/>
      <c r="B76" s="62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2"/>
      <c r="AI76" s="2"/>
      <c r="AJ76" s="2"/>
    </row>
    <row r="77" spans="1: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</sheetData>
  <sheetProtection algorithmName="SHA-512" hashValue="JVGiHkPW+u5eQnVFXIllq3ZS9s2UXxZCRJOdIF9ShNSCgrS0+8z/FTIjK/t95N9cP046al4fnXfMxfMXwpw6fw==" saltValue="7hEXWJsHURJTQP2DBudUiQ==" spinCount="100000" sheet="1" objects="1" scenarios="1" selectLockedCells="1"/>
  <mergeCells count="168">
    <mergeCell ref="AA43:AB43"/>
    <mergeCell ref="Y43:Z43"/>
    <mergeCell ref="V43:W43"/>
    <mergeCell ref="K41:Q41"/>
    <mergeCell ref="AC41:AG41"/>
    <mergeCell ref="Z41:AA41"/>
    <mergeCell ref="B41:D41"/>
    <mergeCell ref="B35:E35"/>
    <mergeCell ref="R40:AG40"/>
    <mergeCell ref="X41:Y41"/>
    <mergeCell ref="F35:N35"/>
    <mergeCell ref="B38:Q38"/>
    <mergeCell ref="R38:Y38"/>
    <mergeCell ref="G43:H43"/>
    <mergeCell ref="O35:AG35"/>
    <mergeCell ref="Z38:AG38"/>
    <mergeCell ref="B67:AG67"/>
    <mergeCell ref="B64:AG65"/>
    <mergeCell ref="I26:P26"/>
    <mergeCell ref="I27:P27"/>
    <mergeCell ref="X30:AB30"/>
    <mergeCell ref="D29:R29"/>
    <mergeCell ref="D30:G30"/>
    <mergeCell ref="M30:R30"/>
    <mergeCell ref="D17:I17"/>
    <mergeCell ref="K43:Q43"/>
    <mergeCell ref="B44:AG44"/>
    <mergeCell ref="D18:I18"/>
    <mergeCell ref="B60:J60"/>
    <mergeCell ref="AD59:AG59"/>
    <mergeCell ref="AD60:AG60"/>
    <mergeCell ref="W59:AC59"/>
    <mergeCell ref="W60:AC60"/>
    <mergeCell ref="AF19:AG19"/>
    <mergeCell ref="L21:P21"/>
    <mergeCell ref="S31:W31"/>
    <mergeCell ref="M31:R31"/>
    <mergeCell ref="B39:AG39"/>
    <mergeCell ref="B36:AG36"/>
    <mergeCell ref="D32:G32"/>
    <mergeCell ref="S33:W33"/>
    <mergeCell ref="S32:W32"/>
    <mergeCell ref="B11:R11"/>
    <mergeCell ref="H33:L33"/>
    <mergeCell ref="H31:L31"/>
    <mergeCell ref="AC32:AG32"/>
    <mergeCell ref="Y19:AA19"/>
    <mergeCell ref="L19:P19"/>
    <mergeCell ref="L20:P20"/>
    <mergeCell ref="AD20:AE20"/>
    <mergeCell ref="AB20:AC20"/>
    <mergeCell ref="S29:AG29"/>
    <mergeCell ref="AF20:AG20"/>
    <mergeCell ref="AB19:AC19"/>
    <mergeCell ref="B22:H23"/>
    <mergeCell ref="Q15:W15"/>
    <mergeCell ref="AD19:AE19"/>
    <mergeCell ref="B20:C20"/>
    <mergeCell ref="B32:C32"/>
    <mergeCell ref="H32:L32"/>
    <mergeCell ref="B31:C31"/>
    <mergeCell ref="AC31:AG31"/>
    <mergeCell ref="D31:G31"/>
    <mergeCell ref="AC33:AG33"/>
    <mergeCell ref="B10:AG10"/>
    <mergeCell ref="B29:C30"/>
    <mergeCell ref="D19:I19"/>
    <mergeCell ref="D20:I20"/>
    <mergeCell ref="S11:AG11"/>
    <mergeCell ref="B28:AG28"/>
    <mergeCell ref="Q17:Q18"/>
    <mergeCell ref="R17:R18"/>
    <mergeCell ref="H30:L30"/>
    <mergeCell ref="S12:AG12"/>
    <mergeCell ref="I25:P25"/>
    <mergeCell ref="U17:U18"/>
    <mergeCell ref="J16:K17"/>
    <mergeCell ref="S30:W30"/>
    <mergeCell ref="S17:S18"/>
    <mergeCell ref="X22:AG22"/>
    <mergeCell ref="X23:AG27"/>
    <mergeCell ref="AC30:AG30"/>
    <mergeCell ref="B19:C19"/>
    <mergeCell ref="M33:R33"/>
    <mergeCell ref="X31:AB31"/>
    <mergeCell ref="X32:AB32"/>
    <mergeCell ref="X33:AB33"/>
    <mergeCell ref="D33:G33"/>
    <mergeCell ref="R41:U41"/>
    <mergeCell ref="B15:P15"/>
    <mergeCell ref="L16:P18"/>
    <mergeCell ref="B16:C18"/>
    <mergeCell ref="D21:I21"/>
    <mergeCell ref="Q16:U16"/>
    <mergeCell ref="G41:H41"/>
    <mergeCell ref="B40:Q40"/>
    <mergeCell ref="B37:AG37"/>
    <mergeCell ref="B34:AG34"/>
    <mergeCell ref="AF21:AG21"/>
    <mergeCell ref="I23:P23"/>
    <mergeCell ref="Y20:AA20"/>
    <mergeCell ref="I22:P22"/>
    <mergeCell ref="V16:W16"/>
    <mergeCell ref="D16:I16"/>
    <mergeCell ref="T17:T18"/>
    <mergeCell ref="B24:H27"/>
    <mergeCell ref="B21:C21"/>
    <mergeCell ref="B66:AG66"/>
    <mergeCell ref="B63:J63"/>
    <mergeCell ref="K63:V63"/>
    <mergeCell ref="B62:J62"/>
    <mergeCell ref="K62:V62"/>
    <mergeCell ref="K59:V59"/>
    <mergeCell ref="AD62:AG62"/>
    <mergeCell ref="AD63:AG63"/>
    <mergeCell ref="W62:AC62"/>
    <mergeCell ref="W63:AC63"/>
    <mergeCell ref="B61:AG61"/>
    <mergeCell ref="K60:V60"/>
    <mergeCell ref="B59:J59"/>
    <mergeCell ref="J3:AG3"/>
    <mergeCell ref="X15:AG15"/>
    <mergeCell ref="Y16:AE16"/>
    <mergeCell ref="X16:X18"/>
    <mergeCell ref="I24:P24"/>
    <mergeCell ref="AF16:AG18"/>
    <mergeCell ref="AD17:AE18"/>
    <mergeCell ref="Y17:AA18"/>
    <mergeCell ref="AB17:AC18"/>
    <mergeCell ref="V17:V18"/>
    <mergeCell ref="W17:W18"/>
    <mergeCell ref="AB21:AC21"/>
    <mergeCell ref="X6:AG6"/>
    <mergeCell ref="L7:W7"/>
    <mergeCell ref="Q14:U14"/>
    <mergeCell ref="V14:AG14"/>
    <mergeCell ref="B12:R12"/>
    <mergeCell ref="B14:D14"/>
    <mergeCell ref="K14:P14"/>
    <mergeCell ref="V13:AG13"/>
    <mergeCell ref="E14:F14"/>
    <mergeCell ref="Q13:U13"/>
    <mergeCell ref="I14:J14"/>
    <mergeCell ref="I4:AG4"/>
    <mergeCell ref="B58:AG58"/>
    <mergeCell ref="B46:AG56"/>
    <mergeCell ref="R42:AG42"/>
    <mergeCell ref="B5:AG5"/>
    <mergeCell ref="B7:K7"/>
    <mergeCell ref="X7:AG7"/>
    <mergeCell ref="B6:K6"/>
    <mergeCell ref="AD21:AE21"/>
    <mergeCell ref="L6:W6"/>
    <mergeCell ref="B45:AG45"/>
    <mergeCell ref="R43:S43"/>
    <mergeCell ref="B43:D43"/>
    <mergeCell ref="B42:Q42"/>
    <mergeCell ref="B33:C33"/>
    <mergeCell ref="X8:AG8"/>
    <mergeCell ref="B8:G8"/>
    <mergeCell ref="B9:G9"/>
    <mergeCell ref="X9:AG9"/>
    <mergeCell ref="Q8:W8"/>
    <mergeCell ref="Q9:W9"/>
    <mergeCell ref="H8:P8"/>
    <mergeCell ref="H9:P9"/>
    <mergeCell ref="Y21:AA21"/>
    <mergeCell ref="M32:R32"/>
  </mergeCells>
  <phoneticPr fontId="0" type="noConversion"/>
  <conditionalFormatting sqref="AJ43 G43 E41 T25:T26 AD43:AE43 U43:V43 X43:Y43 K43 AC41 W26:W27 Q24:W24 V41 G41">
    <cfRule type="expression" dxfId="2" priority="2" stopIfTrue="1">
      <formula>ISERROR(E24)</formula>
    </cfRule>
  </conditionalFormatting>
  <conditionalFormatting sqref="K41">
    <cfRule type="expression" dxfId="1" priority="1" stopIfTrue="1">
      <formula>ISERROR(K41)</formula>
    </cfRule>
  </conditionalFormatting>
  <printOptions horizontalCentered="1" verticalCentered="1"/>
  <pageMargins left="0.11811023622047245" right="0.11811023622047245" top="0" bottom="0" header="0" footer="0"/>
  <pageSetup paperSize="5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4" name="Check Box 4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47625</xdr:rowOff>
                  </from>
                  <to>
                    <xdr:col>2</xdr:col>
                    <xdr:colOff>104775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3" r:id="rId5" name="Check Box 605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47625</xdr:rowOff>
                  </from>
                  <to>
                    <xdr:col>6</xdr:col>
                    <xdr:colOff>66675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6" r:id="rId6" name="Check Box 608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47625</xdr:rowOff>
                  </from>
                  <to>
                    <xdr:col>2</xdr:col>
                    <xdr:colOff>104775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1" r:id="rId7" name="Check Box 613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28575</xdr:rowOff>
                  </from>
                  <to>
                    <xdr:col>18</xdr:col>
                    <xdr:colOff>66675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" r:id="rId8" name="Check Box 615">
              <controlPr locked="0" defaultSize="0" autoFill="0" autoLine="0" autoPict="0">
                <anchor moveWithCells="1">
                  <from>
                    <xdr:col>14</xdr:col>
                    <xdr:colOff>28575</xdr:colOff>
                    <xdr:row>34</xdr:row>
                    <xdr:rowOff>38100</xdr:rowOff>
                  </from>
                  <to>
                    <xdr:col>16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4" r:id="rId9" name="Check Box 806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123825</xdr:rowOff>
                  </from>
                  <to>
                    <xdr:col>3</xdr:col>
                    <xdr:colOff>333375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5" r:id="rId10" name="Check Box 807">
              <controlPr defaultSize="0" autoFill="0" autoLine="0" autoPict="0">
                <anchor moveWithCells="1">
                  <from>
                    <xdr:col>4</xdr:col>
                    <xdr:colOff>142875</xdr:colOff>
                    <xdr:row>16</xdr:row>
                    <xdr:rowOff>142875</xdr:rowOff>
                  </from>
                  <to>
                    <xdr:col>5</xdr:col>
                    <xdr:colOff>180975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6" r:id="rId11" name="Check Box 808">
              <controlPr defaultSize="0" autoFill="0" autoLine="0" autoPict="0">
                <anchor moveWithCells="1">
                  <from>
                    <xdr:col>5</xdr:col>
                    <xdr:colOff>228600</xdr:colOff>
                    <xdr:row>16</xdr:row>
                    <xdr:rowOff>142875</xdr:rowOff>
                  </from>
                  <to>
                    <xdr:col>7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12" name="Check Box 1122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28575</xdr:rowOff>
                  </from>
                  <to>
                    <xdr:col>2</xdr:col>
                    <xdr:colOff>85725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r:id="rId13" name="Check Box 1123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9525</xdr:rowOff>
                  </from>
                  <to>
                    <xdr:col>2</xdr:col>
                    <xdr:colOff>95250</xdr:colOff>
                    <xdr:row>36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9">
    <pageSetUpPr fitToPage="1"/>
  </sheetPr>
  <dimension ref="A1:BF83"/>
  <sheetViews>
    <sheetView showGridLines="0" view="pageBreakPreview" zoomScale="106" zoomScaleNormal="100" zoomScaleSheetLayoutView="106" workbookViewId="0">
      <selection activeCell="B7" sqref="B7:S7"/>
    </sheetView>
  </sheetViews>
  <sheetFormatPr baseColWidth="10" defaultColWidth="11.42578125" defaultRowHeight="12.75"/>
  <cols>
    <col min="1" max="1" width="1.5703125" style="1" customWidth="1"/>
    <col min="2" max="2" width="6" style="1" customWidth="1"/>
    <col min="3" max="3" width="3" style="1" customWidth="1"/>
    <col min="4" max="4" width="6.28515625" style="1" customWidth="1"/>
    <col min="5" max="7" width="3.5703125" style="1" customWidth="1"/>
    <col min="8" max="8" width="3.140625" style="1" customWidth="1"/>
    <col min="9" max="9" width="3.5703125" style="1" customWidth="1"/>
    <col min="10" max="11" width="2.28515625" style="1" customWidth="1"/>
    <col min="12" max="12" width="3.85546875" style="1" customWidth="1"/>
    <col min="13" max="13" width="2.5703125" style="1" customWidth="1"/>
    <col min="14" max="14" width="3.140625" style="1" customWidth="1"/>
    <col min="15" max="15" width="3.28515625" style="1" customWidth="1"/>
    <col min="16" max="17" width="1.5703125" style="1" customWidth="1"/>
    <col min="18" max="18" width="2.28515625" style="1" customWidth="1"/>
    <col min="19" max="19" width="1.85546875" style="1" customWidth="1"/>
    <col min="20" max="21" width="2.5703125" style="1" customWidth="1"/>
    <col min="22" max="22" width="3.28515625" style="1" customWidth="1"/>
    <col min="23" max="24" width="2.5703125" style="1" customWidth="1"/>
    <col min="25" max="25" width="3.28515625" style="1" customWidth="1"/>
    <col min="26" max="27" width="2.28515625" style="1" customWidth="1"/>
    <col min="28" max="30" width="3.5703125" style="1" customWidth="1"/>
    <col min="31" max="31" width="4.5703125" style="1" customWidth="1"/>
    <col min="32" max="32" width="3.5703125" style="1" customWidth="1"/>
    <col min="33" max="33" width="4.85546875" style="1" customWidth="1"/>
    <col min="34" max="16384" width="11.42578125" style="1"/>
  </cols>
  <sheetData>
    <row r="1" spans="1:58" ht="10.5" customHeigh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58" ht="19.5" customHeight="1">
      <c r="A2" s="2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58" ht="24.75" customHeight="1">
      <c r="A3" s="2"/>
      <c r="B3" s="18"/>
      <c r="C3" s="18"/>
      <c r="D3" s="18"/>
      <c r="E3" s="18"/>
      <c r="F3" s="18"/>
      <c r="G3" s="18"/>
      <c r="H3" s="18"/>
      <c r="I3" s="18"/>
      <c r="J3" s="246" t="s">
        <v>40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58" ht="12" customHeight="1">
      <c r="A4" s="2"/>
      <c r="B4" s="97"/>
      <c r="C4" s="97"/>
      <c r="D4" s="97"/>
      <c r="E4" s="97"/>
      <c r="F4" s="97"/>
      <c r="G4" s="97"/>
      <c r="H4" s="97"/>
      <c r="I4" s="308" t="s">
        <v>95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58" ht="12" customHeight="1">
      <c r="A5" s="2"/>
      <c r="B5" s="204" t="s">
        <v>96</v>
      </c>
      <c r="C5" s="572"/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3"/>
    </row>
    <row r="6" spans="1:58" ht="11.25" customHeight="1">
      <c r="A6" s="2"/>
      <c r="B6" s="574" t="s">
        <v>42</v>
      </c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6"/>
      <c r="T6" s="407" t="s">
        <v>43</v>
      </c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8"/>
    </row>
    <row r="7" spans="1:58" ht="15" customHeight="1">
      <c r="A7" s="2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416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417"/>
    </row>
    <row r="8" spans="1:58" ht="23.25" customHeight="1">
      <c r="A8" s="2"/>
      <c r="B8" s="347" t="s">
        <v>28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9"/>
      <c r="Z8" s="347" t="s">
        <v>92</v>
      </c>
      <c r="AA8" s="348"/>
      <c r="AB8" s="348"/>
      <c r="AC8" s="348"/>
      <c r="AD8" s="348"/>
      <c r="AE8" s="348"/>
      <c r="AF8" s="348"/>
      <c r="AG8" s="349"/>
    </row>
    <row r="9" spans="1:58" ht="14.25" customHeight="1">
      <c r="A9" s="2"/>
      <c r="B9" s="356" t="s">
        <v>85</v>
      </c>
      <c r="C9" s="593"/>
      <c r="D9" s="357"/>
      <c r="E9" s="567" t="s">
        <v>3</v>
      </c>
      <c r="F9" s="568"/>
      <c r="G9" s="568"/>
      <c r="H9" s="568"/>
      <c r="I9" s="568"/>
      <c r="J9" s="568"/>
      <c r="K9" s="568"/>
      <c r="L9" s="568"/>
      <c r="M9" s="569"/>
      <c r="N9" s="350" t="s">
        <v>10</v>
      </c>
      <c r="O9" s="352"/>
      <c r="P9" s="559" t="s">
        <v>6</v>
      </c>
      <c r="Q9" s="560"/>
      <c r="R9" s="560"/>
      <c r="S9" s="560"/>
      <c r="T9" s="560"/>
      <c r="U9" s="560"/>
      <c r="V9" s="560"/>
      <c r="W9" s="560"/>
      <c r="X9" s="560"/>
      <c r="Y9" s="561"/>
      <c r="Z9" s="363" t="s">
        <v>7</v>
      </c>
      <c r="AA9" s="363"/>
      <c r="AB9" s="363"/>
      <c r="AC9" s="363"/>
      <c r="AD9" s="363"/>
      <c r="AE9" s="364"/>
      <c r="AF9" s="587" t="s">
        <v>26</v>
      </c>
      <c r="AG9" s="588"/>
    </row>
    <row r="10" spans="1:58" ht="20.100000000000001" customHeight="1">
      <c r="A10" s="2"/>
      <c r="B10" s="358"/>
      <c r="C10" s="594"/>
      <c r="D10" s="359"/>
      <c r="E10" s="484" t="s">
        <v>58</v>
      </c>
      <c r="F10" s="484"/>
      <c r="G10" s="484"/>
      <c r="H10" s="484"/>
      <c r="I10" s="484"/>
      <c r="J10" s="484"/>
      <c r="K10" s="484"/>
      <c r="L10" s="484"/>
      <c r="M10" s="484"/>
      <c r="N10" s="383"/>
      <c r="O10" s="385"/>
      <c r="P10" s="559"/>
      <c r="Q10" s="560"/>
      <c r="R10" s="560"/>
      <c r="S10" s="560"/>
      <c r="T10" s="560"/>
      <c r="U10" s="560"/>
      <c r="V10" s="560"/>
      <c r="W10" s="560"/>
      <c r="X10" s="560"/>
      <c r="Y10" s="561"/>
      <c r="Z10" s="579">
        <v>31.5</v>
      </c>
      <c r="AA10" s="580"/>
      <c r="AB10" s="570">
        <v>20</v>
      </c>
      <c r="AC10" s="557">
        <v>14</v>
      </c>
      <c r="AD10" s="585">
        <v>5</v>
      </c>
      <c r="AE10" s="583">
        <v>1.25</v>
      </c>
      <c r="AF10" s="580">
        <v>315</v>
      </c>
      <c r="AG10" s="589">
        <v>80</v>
      </c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</row>
    <row r="11" spans="1:58" s="66" customFormat="1" ht="18" customHeight="1">
      <c r="A11" s="63"/>
      <c r="B11" s="132" t="s">
        <v>103</v>
      </c>
      <c r="C11" s="591" t="s">
        <v>1</v>
      </c>
      <c r="D11" s="592"/>
      <c r="E11" s="562"/>
      <c r="F11" s="563"/>
      <c r="G11" s="563"/>
      <c r="H11" s="563"/>
      <c r="I11" s="563"/>
      <c r="J11" s="563"/>
      <c r="K11" s="563"/>
      <c r="L11" s="563"/>
      <c r="M11" s="564"/>
      <c r="N11" s="156" t="s">
        <v>4</v>
      </c>
      <c r="O11" s="157" t="s">
        <v>5</v>
      </c>
      <c r="P11" s="562"/>
      <c r="Q11" s="563"/>
      <c r="R11" s="563"/>
      <c r="S11" s="563"/>
      <c r="T11" s="563"/>
      <c r="U11" s="563"/>
      <c r="V11" s="563"/>
      <c r="W11" s="563"/>
      <c r="X11" s="563"/>
      <c r="Y11" s="564"/>
      <c r="Z11" s="581"/>
      <c r="AA11" s="582"/>
      <c r="AB11" s="571"/>
      <c r="AC11" s="558"/>
      <c r="AD11" s="586"/>
      <c r="AE11" s="584"/>
      <c r="AF11" s="582"/>
      <c r="AG11" s="590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3"/>
    </row>
    <row r="12" spans="1:58" ht="20.25" customHeight="1">
      <c r="A12" s="2"/>
      <c r="B12" s="618">
        <v>1</v>
      </c>
      <c r="C12" s="430" t="s">
        <v>79</v>
      </c>
      <c r="D12" s="431"/>
      <c r="E12" s="565"/>
      <c r="F12" s="565"/>
      <c r="G12" s="565"/>
      <c r="H12" s="565"/>
      <c r="I12" s="565"/>
      <c r="J12" s="565"/>
      <c r="K12" s="565"/>
      <c r="L12" s="565"/>
      <c r="M12" s="566"/>
      <c r="N12" s="159"/>
      <c r="O12" s="160"/>
      <c r="P12" s="525"/>
      <c r="Q12" s="526"/>
      <c r="R12" s="526"/>
      <c r="S12" s="526"/>
      <c r="T12" s="526"/>
      <c r="U12" s="526"/>
      <c r="V12" s="526"/>
      <c r="W12" s="526"/>
      <c r="X12" s="526"/>
      <c r="Y12" s="527"/>
      <c r="Z12" s="525"/>
      <c r="AA12" s="546"/>
      <c r="AB12" s="161"/>
      <c r="AC12" s="161"/>
      <c r="AD12" s="161"/>
      <c r="AE12" s="162"/>
      <c r="AF12" s="188"/>
      <c r="AG12" s="163"/>
      <c r="AI12" s="84"/>
      <c r="AJ12" s="84"/>
      <c r="AK12" s="84"/>
      <c r="AL12" s="84"/>
      <c r="AM12" s="84"/>
      <c r="AN12" s="84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</row>
    <row r="13" spans="1:58" ht="20.25" customHeight="1">
      <c r="A13" s="2"/>
      <c r="B13" s="619"/>
      <c r="C13" s="620" t="s">
        <v>80</v>
      </c>
      <c r="D13" s="621"/>
      <c r="E13" s="360"/>
      <c r="F13" s="361"/>
      <c r="G13" s="361"/>
      <c r="H13" s="361"/>
      <c r="I13" s="361"/>
      <c r="J13" s="361"/>
      <c r="K13" s="361"/>
      <c r="L13" s="361"/>
      <c r="M13" s="362"/>
      <c r="N13" s="164"/>
      <c r="O13" s="186"/>
      <c r="P13" s="530"/>
      <c r="Q13" s="532"/>
      <c r="R13" s="532"/>
      <c r="S13" s="532"/>
      <c r="T13" s="532"/>
      <c r="U13" s="532"/>
      <c r="V13" s="532"/>
      <c r="W13" s="532"/>
      <c r="X13" s="532"/>
      <c r="Y13" s="533"/>
      <c r="Z13" s="530"/>
      <c r="AA13" s="531"/>
      <c r="AB13" s="165"/>
      <c r="AC13" s="165"/>
      <c r="AD13" s="165"/>
      <c r="AE13" s="166"/>
      <c r="AF13" s="187"/>
      <c r="AG13" s="167"/>
      <c r="AH13" s="2"/>
    </row>
    <row r="14" spans="1:58" ht="20.25" customHeight="1">
      <c r="A14" s="2"/>
      <c r="B14" s="618">
        <v>2</v>
      </c>
      <c r="C14" s="430" t="s">
        <v>81</v>
      </c>
      <c r="D14" s="431"/>
      <c r="E14" s="565"/>
      <c r="F14" s="565"/>
      <c r="G14" s="565"/>
      <c r="H14" s="565"/>
      <c r="I14" s="565"/>
      <c r="J14" s="565"/>
      <c r="K14" s="565"/>
      <c r="L14" s="565"/>
      <c r="M14" s="566"/>
      <c r="N14" s="159"/>
      <c r="O14" s="160"/>
      <c r="P14" s="525"/>
      <c r="Q14" s="526"/>
      <c r="R14" s="526"/>
      <c r="S14" s="526"/>
      <c r="T14" s="526"/>
      <c r="U14" s="526"/>
      <c r="V14" s="526"/>
      <c r="W14" s="526"/>
      <c r="X14" s="526"/>
      <c r="Y14" s="527"/>
      <c r="Z14" s="525"/>
      <c r="AA14" s="546"/>
      <c r="AB14" s="161"/>
      <c r="AC14" s="161"/>
      <c r="AD14" s="161"/>
      <c r="AE14" s="162"/>
      <c r="AF14" s="188"/>
      <c r="AG14" s="163"/>
    </row>
    <row r="15" spans="1:58" ht="20.25" customHeight="1">
      <c r="A15" s="2"/>
      <c r="B15" s="619"/>
      <c r="C15" s="620" t="s">
        <v>82</v>
      </c>
      <c r="D15" s="621"/>
      <c r="E15" s="360"/>
      <c r="F15" s="361"/>
      <c r="G15" s="361"/>
      <c r="H15" s="361"/>
      <c r="I15" s="361"/>
      <c r="J15" s="361"/>
      <c r="K15" s="361"/>
      <c r="L15" s="361"/>
      <c r="M15" s="362"/>
      <c r="N15" s="164"/>
      <c r="O15" s="186"/>
      <c r="P15" s="530"/>
      <c r="Q15" s="532"/>
      <c r="R15" s="532"/>
      <c r="S15" s="532"/>
      <c r="T15" s="532"/>
      <c r="U15" s="532"/>
      <c r="V15" s="532"/>
      <c r="W15" s="532"/>
      <c r="X15" s="532"/>
      <c r="Y15" s="533"/>
      <c r="Z15" s="530"/>
      <c r="AA15" s="531"/>
      <c r="AB15" s="165"/>
      <c r="AC15" s="165"/>
      <c r="AD15" s="165"/>
      <c r="AE15" s="166"/>
      <c r="AF15" s="187"/>
      <c r="AG15" s="167"/>
    </row>
    <row r="16" spans="1:58" ht="20.25" customHeight="1">
      <c r="A16" s="2"/>
      <c r="B16" s="618">
        <v>3</v>
      </c>
      <c r="C16" s="430" t="s">
        <v>83</v>
      </c>
      <c r="D16" s="431"/>
      <c r="E16" s="400"/>
      <c r="F16" s="401"/>
      <c r="G16" s="401"/>
      <c r="H16" s="401"/>
      <c r="I16" s="401"/>
      <c r="J16" s="401"/>
      <c r="K16" s="401"/>
      <c r="L16" s="401"/>
      <c r="M16" s="402"/>
      <c r="N16" s="159"/>
      <c r="O16" s="160"/>
      <c r="P16" s="525"/>
      <c r="Q16" s="526"/>
      <c r="R16" s="526"/>
      <c r="S16" s="526"/>
      <c r="T16" s="526"/>
      <c r="U16" s="526"/>
      <c r="V16" s="526"/>
      <c r="W16" s="526"/>
      <c r="X16" s="526"/>
      <c r="Y16" s="527"/>
      <c r="Z16" s="525"/>
      <c r="AA16" s="546"/>
      <c r="AB16" s="161"/>
      <c r="AC16" s="161"/>
      <c r="AD16" s="161"/>
      <c r="AE16" s="162"/>
      <c r="AF16" s="188"/>
      <c r="AG16" s="163"/>
    </row>
    <row r="17" spans="1:34" ht="20.25" customHeight="1">
      <c r="A17" s="2"/>
      <c r="B17" s="619"/>
      <c r="C17" s="620" t="s">
        <v>84</v>
      </c>
      <c r="D17" s="621"/>
      <c r="E17" s="360"/>
      <c r="F17" s="361"/>
      <c r="G17" s="361"/>
      <c r="H17" s="361"/>
      <c r="I17" s="361"/>
      <c r="J17" s="361"/>
      <c r="K17" s="361"/>
      <c r="L17" s="361"/>
      <c r="M17" s="362"/>
      <c r="N17" s="168"/>
      <c r="O17" s="185"/>
      <c r="P17" s="530"/>
      <c r="Q17" s="532"/>
      <c r="R17" s="532"/>
      <c r="S17" s="532"/>
      <c r="T17" s="532"/>
      <c r="U17" s="532"/>
      <c r="V17" s="532"/>
      <c r="W17" s="532"/>
      <c r="X17" s="532"/>
      <c r="Y17" s="533"/>
      <c r="Z17" s="553"/>
      <c r="AA17" s="554"/>
      <c r="AB17" s="169"/>
      <c r="AC17" s="161"/>
      <c r="AD17" s="169"/>
      <c r="AE17" s="170"/>
      <c r="AF17" s="171"/>
      <c r="AG17" s="163"/>
      <c r="AH17" s="49"/>
    </row>
    <row r="18" spans="1:34" ht="13.5" customHeight="1">
      <c r="A18" s="2"/>
      <c r="B18" s="540" t="s">
        <v>55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2"/>
      <c r="M18" s="378" t="s">
        <v>62</v>
      </c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80"/>
      <c r="Z18" s="555">
        <v>100</v>
      </c>
      <c r="AA18" s="556"/>
      <c r="AB18" s="140">
        <v>90</v>
      </c>
      <c r="AC18" s="140">
        <v>68</v>
      </c>
      <c r="AD18" s="141">
        <v>35</v>
      </c>
      <c r="AE18" s="142">
        <v>15</v>
      </c>
      <c r="AF18" s="143">
        <v>5</v>
      </c>
      <c r="AG18" s="144">
        <v>5</v>
      </c>
    </row>
    <row r="19" spans="1:34" ht="19.350000000000001" customHeight="1">
      <c r="A19" s="2"/>
      <c r="B19" s="543"/>
      <c r="C19" s="544"/>
      <c r="D19" s="544"/>
      <c r="E19" s="544"/>
      <c r="F19" s="544"/>
      <c r="G19" s="544"/>
      <c r="H19" s="544"/>
      <c r="I19" s="544"/>
      <c r="J19" s="544"/>
      <c r="K19" s="544"/>
      <c r="L19" s="545"/>
      <c r="M19" s="372" t="s">
        <v>63</v>
      </c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4"/>
      <c r="Z19" s="595" t="s">
        <v>15</v>
      </c>
      <c r="AA19" s="596"/>
      <c r="AB19" s="145">
        <v>100</v>
      </c>
      <c r="AC19" s="146">
        <v>93</v>
      </c>
      <c r="AD19" s="147">
        <v>60</v>
      </c>
      <c r="AE19" s="148">
        <v>38</v>
      </c>
      <c r="AF19" s="149">
        <v>17</v>
      </c>
      <c r="AG19" s="150">
        <v>11</v>
      </c>
    </row>
    <row r="20" spans="1:34" ht="20.25" customHeight="1">
      <c r="A20" s="2"/>
      <c r="B20" s="534" t="s">
        <v>97</v>
      </c>
      <c r="C20" s="535"/>
      <c r="D20" s="535"/>
      <c r="E20" s="535"/>
      <c r="F20" s="535"/>
      <c r="G20" s="535"/>
      <c r="H20" s="535"/>
      <c r="I20" s="535"/>
      <c r="J20" s="535"/>
      <c r="K20" s="535"/>
      <c r="L20" s="536"/>
      <c r="M20" s="256" t="s">
        <v>16</v>
      </c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8"/>
      <c r="Z20" s="597" t="str">
        <f>IF(COUNTA($Z$12:$AA$17)=0," ",AVERAGE($Z$12:$AA$17))</f>
        <v xml:space="preserve"> </v>
      </c>
      <c r="AA20" s="598"/>
      <c r="AB20" s="151" t="str">
        <f>IF(COUNTA($AB$12:$AB$17)=0," ",AVERAGE($AB$12:$AB$17))</f>
        <v xml:space="preserve"> </v>
      </c>
      <c r="AC20" s="151" t="str">
        <f>IF(COUNTA($AC$12:$AC$17)=0," ",AVERAGE($AC$12:$AC$17))</f>
        <v xml:space="preserve"> </v>
      </c>
      <c r="AD20" s="151" t="str">
        <f>IF(COUNTA($AD$12:$AD$17)=0," ",AVERAGE($AD$12:$AD$17))</f>
        <v xml:space="preserve"> </v>
      </c>
      <c r="AE20" s="154" t="str">
        <f>IF(COUNTA($AE$12:$AE$17)=0," ",AVERAGE($AE$12:$AE$17))</f>
        <v xml:space="preserve"> </v>
      </c>
      <c r="AF20" s="152" t="str">
        <f>IF(COUNTA($AF$12:$AF$17)=0," ",AVERAGE($AF$12:$AF$17))</f>
        <v xml:space="preserve"> </v>
      </c>
      <c r="AG20" s="155" t="str">
        <f>IF(COUNTA($AG$12:$AG$17)=0," ",AVERAGE($AG$12:$AG$17))</f>
        <v xml:space="preserve"> </v>
      </c>
    </row>
    <row r="21" spans="1:34" ht="20.25" customHeight="1">
      <c r="A21" s="2"/>
      <c r="B21" s="537"/>
      <c r="C21" s="538"/>
      <c r="D21" s="538"/>
      <c r="E21" s="538"/>
      <c r="F21" s="538"/>
      <c r="G21" s="538"/>
      <c r="H21" s="538"/>
      <c r="I21" s="538"/>
      <c r="J21" s="538"/>
      <c r="K21" s="538"/>
      <c r="L21" s="539"/>
      <c r="M21" s="547" t="s">
        <v>65</v>
      </c>
      <c r="N21" s="548"/>
      <c r="O21" s="548"/>
      <c r="P21" s="548"/>
      <c r="Q21" s="548"/>
      <c r="R21" s="548"/>
      <c r="S21" s="548"/>
      <c r="T21" s="548"/>
      <c r="U21" s="548"/>
      <c r="V21" s="548"/>
      <c r="W21" s="548"/>
      <c r="X21" s="548"/>
      <c r="Y21" s="549"/>
      <c r="Z21" s="85"/>
      <c r="AA21" s="85"/>
      <c r="AB21" s="85"/>
      <c r="AC21" s="103"/>
      <c r="AD21" s="130" t="str">
        <f>IF(AD20=" "," ",IF(AD20-AD18&gt;0,"0",(AD20-AD18)))</f>
        <v xml:space="preserve"> </v>
      </c>
      <c r="AE21" s="85"/>
      <c r="AF21" s="85"/>
      <c r="AG21" s="103"/>
    </row>
    <row r="22" spans="1:34" ht="20.25" customHeight="1">
      <c r="A22" s="2"/>
      <c r="B22" s="537"/>
      <c r="C22" s="538"/>
      <c r="D22" s="538"/>
      <c r="E22" s="538"/>
      <c r="F22" s="538"/>
      <c r="G22" s="538"/>
      <c r="H22" s="538"/>
      <c r="I22" s="538"/>
      <c r="J22" s="538"/>
      <c r="K22" s="538"/>
      <c r="L22" s="539"/>
      <c r="M22" s="550" t="s">
        <v>66</v>
      </c>
      <c r="N22" s="551"/>
      <c r="O22" s="551"/>
      <c r="P22" s="551"/>
      <c r="Q22" s="551"/>
      <c r="R22" s="551"/>
      <c r="S22" s="551"/>
      <c r="T22" s="551"/>
      <c r="U22" s="551"/>
      <c r="V22" s="551"/>
      <c r="W22" s="551"/>
      <c r="X22" s="551"/>
      <c r="Y22" s="552"/>
      <c r="Z22" s="85"/>
      <c r="AA22" s="85"/>
      <c r="AB22" s="85"/>
      <c r="AC22" s="104"/>
      <c r="AD22" s="130" t="str">
        <f>IF(AD20=" ","  ",IF(AD20-AD19&lt;0,"0",(AD20-AD19)))</f>
        <v xml:space="preserve">  </v>
      </c>
      <c r="AE22" s="85"/>
      <c r="AF22" s="105"/>
      <c r="AG22" s="106"/>
    </row>
    <row r="23" spans="1:34" ht="20.25" customHeight="1">
      <c r="A23" s="2"/>
      <c r="B23" s="537"/>
      <c r="C23" s="538"/>
      <c r="D23" s="538"/>
      <c r="E23" s="538"/>
      <c r="F23" s="538"/>
      <c r="G23" s="538"/>
      <c r="H23" s="538"/>
      <c r="I23" s="538"/>
      <c r="J23" s="538"/>
      <c r="K23" s="538"/>
      <c r="L23" s="539"/>
      <c r="M23" s="599" t="s">
        <v>89</v>
      </c>
      <c r="N23" s="600"/>
      <c r="O23" s="600"/>
      <c r="P23" s="600"/>
      <c r="Q23" s="600"/>
      <c r="R23" s="600"/>
      <c r="S23" s="600"/>
      <c r="T23" s="600"/>
      <c r="U23" s="600"/>
      <c r="V23" s="600"/>
      <c r="W23" s="600"/>
      <c r="X23" s="600"/>
      <c r="Y23" s="601"/>
      <c r="Z23" s="105"/>
      <c r="AA23" s="105"/>
      <c r="AB23" s="105"/>
      <c r="AC23" s="105"/>
      <c r="AD23" s="105"/>
      <c r="AE23" s="105"/>
      <c r="AF23" s="106"/>
      <c r="AG23" s="153" t="str">
        <f>IF(AG20=" "," ",IF(AG20-AG18&gt;0,"0",(AG20-AG18)))</f>
        <v xml:space="preserve"> </v>
      </c>
    </row>
    <row r="24" spans="1:34" s="86" customFormat="1" ht="12" customHeight="1">
      <c r="A24" s="99"/>
      <c r="B24" s="602" t="s">
        <v>98</v>
      </c>
      <c r="C24" s="603"/>
      <c r="D24" s="603"/>
      <c r="E24" s="603"/>
      <c r="F24" s="603"/>
      <c r="G24" s="603"/>
      <c r="H24" s="603"/>
      <c r="I24" s="603"/>
      <c r="J24" s="603"/>
      <c r="K24" s="603"/>
      <c r="L24" s="603"/>
      <c r="M24" s="603"/>
      <c r="N24" s="603"/>
      <c r="O24" s="603"/>
      <c r="P24" s="603"/>
      <c r="Q24" s="603"/>
      <c r="R24" s="603"/>
      <c r="S24" s="603"/>
      <c r="T24" s="603"/>
      <c r="U24" s="603"/>
      <c r="V24" s="603"/>
      <c r="W24" s="603"/>
      <c r="X24" s="603"/>
      <c r="Y24" s="603"/>
      <c r="Z24" s="603"/>
      <c r="AA24" s="603"/>
      <c r="AB24" s="603"/>
      <c r="AC24" s="603"/>
      <c r="AD24" s="603"/>
      <c r="AE24" s="603"/>
      <c r="AF24" s="603"/>
      <c r="AG24" s="603"/>
    </row>
    <row r="25" spans="1:34" ht="15" customHeight="1">
      <c r="A25" s="2"/>
      <c r="B25" s="511"/>
      <c r="C25" s="512"/>
      <c r="D25" s="512"/>
      <c r="E25" s="513"/>
      <c r="F25" s="515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9"/>
    </row>
    <row r="26" spans="1:34" ht="15" customHeight="1">
      <c r="A26" s="2"/>
      <c r="B26" s="189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1"/>
    </row>
    <row r="27" spans="1:34" ht="21.6" customHeight="1">
      <c r="A27" s="2"/>
      <c r="B27" s="608"/>
      <c r="C27" s="609"/>
      <c r="D27" s="609"/>
      <c r="E27" s="609"/>
      <c r="F27" s="609"/>
      <c r="G27" s="609"/>
      <c r="H27" s="609"/>
      <c r="I27" s="609"/>
      <c r="J27" s="609"/>
      <c r="K27" s="609"/>
      <c r="L27" s="609"/>
      <c r="M27" s="609"/>
      <c r="N27" s="609"/>
      <c r="O27" s="609"/>
      <c r="P27" s="609"/>
      <c r="Q27" s="609"/>
      <c r="R27" s="609"/>
      <c r="S27" s="609"/>
      <c r="T27" s="609"/>
      <c r="U27" s="609"/>
      <c r="V27" s="609"/>
      <c r="W27" s="609"/>
      <c r="X27" s="609"/>
      <c r="Y27" s="609"/>
      <c r="Z27" s="609"/>
      <c r="AA27" s="609"/>
      <c r="AB27" s="609"/>
      <c r="AC27" s="609"/>
      <c r="AD27" s="609"/>
      <c r="AE27" s="609"/>
      <c r="AF27" s="609"/>
      <c r="AG27" s="610"/>
    </row>
    <row r="28" spans="1:34" ht="15" customHeight="1">
      <c r="A28" s="2"/>
      <c r="B28" s="605"/>
      <c r="C28" s="606"/>
      <c r="D28" s="606"/>
      <c r="E28" s="606"/>
      <c r="F28" s="606"/>
      <c r="G28" s="606"/>
      <c r="H28" s="606"/>
      <c r="I28" s="606"/>
      <c r="J28" s="607"/>
      <c r="K28" s="613"/>
      <c r="L28" s="614"/>
      <c r="M28" s="614"/>
      <c r="N28" s="614"/>
      <c r="O28" s="614"/>
      <c r="P28" s="614"/>
      <c r="Q28" s="614"/>
      <c r="R28" s="614"/>
      <c r="S28" s="614"/>
      <c r="T28" s="614"/>
      <c r="U28" s="614"/>
      <c r="V28" s="614"/>
      <c r="W28" s="615"/>
      <c r="X28" s="611"/>
      <c r="Y28" s="606"/>
      <c r="Z28" s="606"/>
      <c r="AA28" s="606"/>
      <c r="AB28" s="606"/>
      <c r="AC28" s="606"/>
      <c r="AD28" s="606"/>
      <c r="AE28" s="606"/>
      <c r="AF28" s="606"/>
      <c r="AG28" s="612"/>
    </row>
    <row r="29" spans="1:34" ht="12" customHeight="1">
      <c r="A29" s="2"/>
      <c r="B29" s="501" t="s">
        <v>94</v>
      </c>
      <c r="C29" s="502"/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502"/>
      <c r="Q29" s="502"/>
      <c r="R29" s="502"/>
      <c r="S29" s="502"/>
      <c r="T29" s="502"/>
      <c r="U29" s="502"/>
      <c r="V29" s="502"/>
      <c r="W29" s="502"/>
      <c r="X29" s="502"/>
      <c r="Y29" s="502"/>
      <c r="Z29" s="502"/>
      <c r="AA29" s="502"/>
      <c r="AB29" s="502"/>
      <c r="AC29" s="502"/>
      <c r="AD29" s="502"/>
      <c r="AE29" s="502"/>
      <c r="AF29" s="502"/>
      <c r="AG29" s="503"/>
    </row>
    <row r="30" spans="1:34" ht="12" customHeight="1">
      <c r="A30" s="2"/>
      <c r="B30" s="228" t="s">
        <v>86</v>
      </c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229"/>
      <c r="R30" s="228" t="s">
        <v>69</v>
      </c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229"/>
    </row>
    <row r="31" spans="1:34" ht="15" customHeight="1">
      <c r="A31" s="87"/>
      <c r="B31" s="345" t="s">
        <v>33</v>
      </c>
      <c r="C31" s="346"/>
      <c r="D31" s="346"/>
      <c r="E31" s="111">
        <v>5</v>
      </c>
      <c r="F31" s="88" t="s">
        <v>30</v>
      </c>
      <c r="G31" s="365"/>
      <c r="H31" s="365"/>
      <c r="I31" s="38" t="s">
        <v>32</v>
      </c>
      <c r="J31" s="7" t="s">
        <v>17</v>
      </c>
      <c r="K31" s="528" t="str">
        <f>IF(G31="","",IF(0.4*(5 - G31)&lt;0,0,0.4*(5 - G31)))</f>
        <v/>
      </c>
      <c r="L31" s="528"/>
      <c r="M31" s="528"/>
      <c r="N31" s="528"/>
      <c r="O31" s="528"/>
      <c r="P31" s="528"/>
      <c r="Q31" s="529"/>
      <c r="R31" s="345" t="s">
        <v>71</v>
      </c>
      <c r="S31" s="346"/>
      <c r="T31" s="346"/>
      <c r="U31" s="346"/>
      <c r="V31" s="101"/>
      <c r="W31" s="88" t="s">
        <v>30</v>
      </c>
      <c r="X31" s="514">
        <v>60</v>
      </c>
      <c r="Y31" s="514"/>
      <c r="Z31" s="38" t="s">
        <v>32</v>
      </c>
      <c r="AA31" s="38"/>
      <c r="AB31" s="32" t="s">
        <v>17</v>
      </c>
      <c r="AC31" s="528" t="str">
        <f>IF(V31="","",IF(0.08*(V31-60)&lt;0,0,0.08*(V31-60)))</f>
        <v/>
      </c>
      <c r="AD31" s="528"/>
      <c r="AE31" s="528"/>
      <c r="AF31" s="528"/>
      <c r="AG31" s="529"/>
    </row>
    <row r="32" spans="1:34" ht="12" customHeight="1">
      <c r="A32" s="2"/>
      <c r="B32" s="204" t="s">
        <v>31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6"/>
      <c r="R32" s="204" t="s">
        <v>72</v>
      </c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6"/>
    </row>
    <row r="33" spans="1:33" ht="15" customHeight="1">
      <c r="A33" s="2"/>
      <c r="B33" s="226" t="s">
        <v>35</v>
      </c>
      <c r="C33" s="227"/>
      <c r="D33" s="227"/>
      <c r="E33" s="95">
        <v>35</v>
      </c>
      <c r="F33" s="88" t="s">
        <v>30</v>
      </c>
      <c r="G33" s="518"/>
      <c r="H33" s="518"/>
      <c r="I33" s="36" t="s">
        <v>32</v>
      </c>
      <c r="J33" s="7" t="s">
        <v>17</v>
      </c>
      <c r="K33" s="486" t="str">
        <f>IF(G33="","",IF(0.08*(35-G33)&lt;0,0,0.08*(35-G33)))</f>
        <v/>
      </c>
      <c r="L33" s="486"/>
      <c r="M33" s="486"/>
      <c r="N33" s="486"/>
      <c r="O33" s="486"/>
      <c r="P33" s="486"/>
      <c r="Q33" s="487"/>
      <c r="R33" s="224" t="s">
        <v>12</v>
      </c>
      <c r="S33" s="225"/>
      <c r="T33" s="98" t="s">
        <v>38</v>
      </c>
      <c r="U33" s="40" t="s">
        <v>70</v>
      </c>
      <c r="V33" s="486" t="str">
        <f>K31</f>
        <v/>
      </c>
      <c r="W33" s="486"/>
      <c r="X33" s="35" t="s">
        <v>18</v>
      </c>
      <c r="Y33" s="486" t="str">
        <f>IF(ISERROR(AC31+K33),"",((AC31+K33)))</f>
        <v/>
      </c>
      <c r="Z33" s="486"/>
      <c r="AA33" s="604" t="s">
        <v>74</v>
      </c>
      <c r="AB33" s="604"/>
      <c r="AC33" s="74" t="s">
        <v>48</v>
      </c>
      <c r="AD33" s="100" t="str">
        <f>IF(OR(V33="",Y33=""),"",((1-(V33+Y33))*100))</f>
        <v/>
      </c>
      <c r="AE33" s="31" t="s">
        <v>24</v>
      </c>
      <c r="AF33" s="96" t="s">
        <v>19</v>
      </c>
      <c r="AG33" s="89" t="s">
        <v>29</v>
      </c>
    </row>
    <row r="34" spans="1:33" ht="12" customHeight="1">
      <c r="A34" s="2"/>
      <c r="B34" s="488" t="s">
        <v>64</v>
      </c>
      <c r="C34" s="523"/>
      <c r="D34" s="523"/>
      <c r="E34" s="523"/>
      <c r="F34" s="523"/>
      <c r="G34" s="523"/>
      <c r="H34" s="523"/>
      <c r="I34" s="523"/>
      <c r="J34" s="523"/>
      <c r="K34" s="523"/>
      <c r="L34" s="523"/>
      <c r="M34" s="523"/>
      <c r="N34" s="523"/>
      <c r="O34" s="523"/>
      <c r="P34" s="523"/>
      <c r="Q34" s="523"/>
      <c r="R34" s="523"/>
      <c r="S34" s="523"/>
      <c r="T34" s="523"/>
      <c r="U34" s="523"/>
      <c r="V34" s="523"/>
      <c r="W34" s="523"/>
      <c r="X34" s="523"/>
      <c r="Y34" s="523"/>
      <c r="Z34" s="523"/>
      <c r="AA34" s="523"/>
      <c r="AB34" s="523"/>
      <c r="AC34" s="523"/>
      <c r="AD34" s="523"/>
      <c r="AE34" s="523"/>
      <c r="AF34" s="523"/>
      <c r="AG34" s="524"/>
    </row>
    <row r="35" spans="1:33" ht="24.95" customHeight="1">
      <c r="A35" s="2"/>
      <c r="B35" s="425"/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26"/>
      <c r="R35" s="426"/>
      <c r="S35" s="426"/>
      <c r="T35" s="426"/>
      <c r="U35" s="426"/>
      <c r="V35" s="426"/>
      <c r="W35" s="426"/>
      <c r="X35" s="426"/>
      <c r="Y35" s="426"/>
      <c r="Z35" s="426"/>
      <c r="AA35" s="426"/>
      <c r="AB35" s="426"/>
      <c r="AC35" s="426"/>
      <c r="AD35" s="426"/>
      <c r="AE35" s="426"/>
      <c r="AF35" s="426"/>
      <c r="AG35" s="427"/>
    </row>
    <row r="36" spans="1:33" ht="24.95" customHeight="1">
      <c r="A36" s="2"/>
      <c r="B36" s="425"/>
      <c r="C36" s="426"/>
      <c r="D36" s="426"/>
      <c r="E36" s="426"/>
      <c r="F36" s="426"/>
      <c r="G36" s="426"/>
      <c r="H36" s="426"/>
      <c r="I36" s="426"/>
      <c r="J36" s="426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  <c r="AD36" s="426"/>
      <c r="AE36" s="426"/>
      <c r="AF36" s="426"/>
      <c r="AG36" s="427"/>
    </row>
    <row r="37" spans="1:33" ht="12" customHeight="1">
      <c r="A37" s="2"/>
      <c r="B37" s="425"/>
      <c r="C37" s="426"/>
      <c r="D37" s="426"/>
      <c r="E37" s="426"/>
      <c r="F37" s="426"/>
      <c r="G37" s="426"/>
      <c r="H37" s="426"/>
      <c r="I37" s="426"/>
      <c r="J37" s="426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6"/>
      <c r="AD37" s="426"/>
      <c r="AE37" s="426"/>
      <c r="AF37" s="426"/>
      <c r="AG37" s="427"/>
    </row>
    <row r="38" spans="1:33" ht="6" customHeight="1">
      <c r="A38" s="2"/>
      <c r="B38" s="425"/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7"/>
    </row>
    <row r="39" spans="1:33">
      <c r="A39" s="2"/>
      <c r="B39" s="425"/>
      <c r="C39" s="426"/>
      <c r="D39" s="426"/>
      <c r="E39" s="426"/>
      <c r="F39" s="426"/>
      <c r="G39" s="426"/>
      <c r="H39" s="426"/>
      <c r="I39" s="426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6"/>
      <c r="AG39" s="427"/>
    </row>
    <row r="40" spans="1:33" ht="18.75" customHeight="1">
      <c r="A40" s="2"/>
      <c r="B40" s="425"/>
      <c r="C40" s="426"/>
      <c r="D40" s="426"/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6"/>
      <c r="AG40" s="427"/>
    </row>
    <row r="41" spans="1:33" ht="12.75" customHeight="1">
      <c r="A41" s="2"/>
      <c r="B41" s="425"/>
      <c r="C41" s="426"/>
      <c r="D41" s="426"/>
      <c r="E41" s="426"/>
      <c r="F41" s="426"/>
      <c r="G41" s="426"/>
      <c r="H41" s="426"/>
      <c r="I41" s="426"/>
      <c r="J41" s="426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6"/>
      <c r="AG41" s="427"/>
    </row>
    <row r="42" spans="1:33" ht="12.75" customHeight="1">
      <c r="A42" s="2"/>
      <c r="B42" s="425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6"/>
      <c r="AG42" s="427"/>
    </row>
    <row r="43" spans="1:33">
      <c r="A43" s="2"/>
      <c r="B43" s="425"/>
      <c r="C43" s="426"/>
      <c r="D43" s="426"/>
      <c r="E43" s="426"/>
      <c r="F43" s="426"/>
      <c r="G43" s="426"/>
      <c r="H43" s="426"/>
      <c r="I43" s="426"/>
      <c r="J43" s="426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6"/>
      <c r="AG43" s="427"/>
    </row>
    <row r="44" spans="1:33">
      <c r="A44" s="2"/>
      <c r="B44" s="425"/>
      <c r="C44" s="426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6"/>
      <c r="AG44" s="427"/>
    </row>
    <row r="45" spans="1:33">
      <c r="A45" s="2"/>
      <c r="B45" s="425"/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6"/>
      <c r="AD45" s="426"/>
      <c r="AE45" s="426"/>
      <c r="AF45" s="426"/>
      <c r="AG45" s="427"/>
    </row>
    <row r="46" spans="1:33">
      <c r="A46" s="2"/>
      <c r="B46" s="425"/>
      <c r="C46" s="426"/>
      <c r="D46" s="426"/>
      <c r="E46" s="426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6"/>
      <c r="X46" s="426"/>
      <c r="Y46" s="426"/>
      <c r="Z46" s="426"/>
      <c r="AA46" s="426"/>
      <c r="AB46" s="426"/>
      <c r="AC46" s="426"/>
      <c r="AD46" s="426"/>
      <c r="AE46" s="426"/>
      <c r="AF46" s="426"/>
      <c r="AG46" s="427"/>
    </row>
    <row r="47" spans="1:33">
      <c r="A47" s="2"/>
      <c r="B47" s="425"/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6"/>
      <c r="AD47" s="426"/>
      <c r="AE47" s="426"/>
      <c r="AF47" s="426"/>
      <c r="AG47" s="427"/>
    </row>
    <row r="48" spans="1:33">
      <c r="A48" s="2"/>
      <c r="B48" s="425"/>
      <c r="C48" s="426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6"/>
      <c r="AG48" s="427"/>
    </row>
    <row r="49" spans="1:33">
      <c r="A49" s="2"/>
      <c r="B49" s="425"/>
      <c r="C49" s="426"/>
      <c r="D49" s="426"/>
      <c r="E49" s="426"/>
      <c r="F49" s="426"/>
      <c r="G49" s="426"/>
      <c r="H49" s="426"/>
      <c r="I49" s="426"/>
      <c r="J49" s="426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6"/>
      <c r="AC49" s="426"/>
      <c r="AD49" s="426"/>
      <c r="AE49" s="426"/>
      <c r="AF49" s="426"/>
      <c r="AG49" s="427"/>
    </row>
    <row r="50" spans="1:33">
      <c r="A50" s="2"/>
      <c r="B50" s="425"/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6"/>
      <c r="AG50" s="427"/>
    </row>
    <row r="51" spans="1:33">
      <c r="A51" s="2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6"/>
      <c r="AG51" s="427"/>
    </row>
    <row r="52" spans="1:33">
      <c r="A52" s="2"/>
      <c r="B52" s="221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3"/>
    </row>
    <row r="53" spans="1:33">
      <c r="A53" s="2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2"/>
      <c r="AG53" s="108"/>
    </row>
    <row r="54" spans="1:33" ht="12.75" customHeight="1">
      <c r="A54" s="2"/>
      <c r="B54" s="195" t="s">
        <v>105</v>
      </c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7"/>
    </row>
    <row r="55" spans="1:33" ht="12.75" customHeight="1">
      <c r="A55" s="2"/>
      <c r="B55" s="198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200"/>
    </row>
    <row r="56" spans="1:33" ht="20.25" customHeight="1">
      <c r="A56" s="2"/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3"/>
    </row>
    <row r="57" spans="1:33" ht="8.25" customHeight="1">
      <c r="A57" s="2"/>
      <c r="B57" s="623"/>
      <c r="C57" s="623"/>
      <c r="D57" s="623"/>
      <c r="E57" s="623"/>
      <c r="F57" s="623"/>
      <c r="G57" s="623"/>
      <c r="H57" s="623"/>
      <c r="I57" s="623"/>
      <c r="J57" s="623"/>
      <c r="K57" s="623"/>
      <c r="L57" s="623"/>
      <c r="M57" s="623"/>
      <c r="N57" s="623"/>
      <c r="O57" s="623"/>
      <c r="P57" s="623"/>
      <c r="Q57" s="623"/>
      <c r="R57" s="623"/>
      <c r="S57" s="623"/>
      <c r="T57" s="623"/>
      <c r="U57" s="623"/>
      <c r="V57" s="623"/>
      <c r="W57" s="623"/>
      <c r="X57" s="623"/>
      <c r="Y57" s="623"/>
      <c r="Z57" s="623"/>
      <c r="AA57" s="623"/>
      <c r="AB57" s="623"/>
      <c r="AC57" s="623"/>
      <c r="AD57" s="623"/>
      <c r="AE57" s="623"/>
      <c r="AF57" s="623"/>
      <c r="AG57" s="623"/>
    </row>
    <row r="58" spans="1:33" ht="12" customHeight="1">
      <c r="A58" s="68"/>
      <c r="B58" s="192" t="s">
        <v>13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4"/>
    </row>
    <row r="59" spans="1:33" ht="8.25" customHeight="1">
      <c r="A59" s="68"/>
      <c r="B59" s="316" t="s">
        <v>87</v>
      </c>
      <c r="C59" s="317"/>
      <c r="D59" s="317"/>
      <c r="E59" s="317"/>
      <c r="F59" s="317"/>
      <c r="G59" s="317"/>
      <c r="H59" s="317"/>
      <c r="I59" s="317"/>
      <c r="J59" s="317"/>
      <c r="K59" s="317" t="s">
        <v>39</v>
      </c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24" t="s">
        <v>9</v>
      </c>
      <c r="X59" s="325"/>
      <c r="Y59" s="325"/>
      <c r="Z59" s="325"/>
      <c r="AA59" s="325"/>
      <c r="AB59" s="325"/>
      <c r="AC59" s="326"/>
      <c r="AD59" s="318" t="s">
        <v>88</v>
      </c>
      <c r="AE59" s="319"/>
      <c r="AF59" s="319"/>
      <c r="AG59" s="320"/>
    </row>
    <row r="60" spans="1:33" ht="21.95" customHeight="1">
      <c r="A60" s="68"/>
      <c r="B60" s="492"/>
      <c r="C60" s="493"/>
      <c r="D60" s="493"/>
      <c r="E60" s="493"/>
      <c r="F60" s="493"/>
      <c r="G60" s="493"/>
      <c r="H60" s="493"/>
      <c r="I60" s="493"/>
      <c r="J60" s="493"/>
      <c r="K60" s="329"/>
      <c r="L60" s="330"/>
      <c r="M60" s="330"/>
      <c r="N60" s="330"/>
      <c r="O60" s="330"/>
      <c r="P60" s="330"/>
      <c r="Q60" s="330"/>
      <c r="R60" s="330"/>
      <c r="S60" s="330"/>
      <c r="T60" s="330"/>
      <c r="U60" s="330"/>
      <c r="V60" s="331"/>
      <c r="W60" s="327"/>
      <c r="X60" s="322"/>
      <c r="Y60" s="322"/>
      <c r="Z60" s="322"/>
      <c r="AA60" s="322"/>
      <c r="AB60" s="322"/>
      <c r="AC60" s="328"/>
      <c r="AD60" s="321"/>
      <c r="AE60" s="322"/>
      <c r="AF60" s="322"/>
      <c r="AG60" s="323"/>
    </row>
    <row r="61" spans="1:33" ht="12" customHeight="1">
      <c r="A61" s="68"/>
      <c r="B61" s="192" t="s">
        <v>11</v>
      </c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4"/>
    </row>
    <row r="62" spans="1:33" ht="8.25" customHeight="1">
      <c r="A62" s="2"/>
      <c r="B62" s="316" t="s">
        <v>87</v>
      </c>
      <c r="C62" s="317"/>
      <c r="D62" s="317"/>
      <c r="E62" s="317"/>
      <c r="F62" s="317"/>
      <c r="G62" s="317"/>
      <c r="H62" s="317"/>
      <c r="I62" s="317"/>
      <c r="J62" s="317"/>
      <c r="K62" s="317" t="s">
        <v>39</v>
      </c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24" t="s">
        <v>9</v>
      </c>
      <c r="X62" s="325"/>
      <c r="Y62" s="325"/>
      <c r="Z62" s="325"/>
      <c r="AA62" s="325"/>
      <c r="AB62" s="325"/>
      <c r="AC62" s="326"/>
      <c r="AD62" s="318" t="s">
        <v>88</v>
      </c>
      <c r="AE62" s="319"/>
      <c r="AF62" s="319"/>
      <c r="AG62" s="320"/>
    </row>
    <row r="63" spans="1:33" ht="21.95" customHeight="1">
      <c r="A63" s="2"/>
      <c r="B63" s="311"/>
      <c r="C63" s="312"/>
      <c r="D63" s="312"/>
      <c r="E63" s="312"/>
      <c r="F63" s="312"/>
      <c r="G63" s="312"/>
      <c r="H63" s="312"/>
      <c r="I63" s="312"/>
      <c r="J63" s="312"/>
      <c r="K63" s="313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5"/>
      <c r="W63" s="327"/>
      <c r="X63" s="322"/>
      <c r="Y63" s="322"/>
      <c r="Z63" s="322"/>
      <c r="AA63" s="322"/>
      <c r="AB63" s="322"/>
      <c r="AC63" s="328"/>
      <c r="AD63" s="321"/>
      <c r="AE63" s="322"/>
      <c r="AF63" s="322"/>
      <c r="AG63" s="323"/>
    </row>
    <row r="64" spans="1:33">
      <c r="A64" s="2"/>
      <c r="B64" s="616"/>
      <c r="C64" s="616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</row>
    <row r="65" spans="1:33">
      <c r="A65" s="2"/>
      <c r="B65" s="617"/>
      <c r="C65" s="617"/>
      <c r="D65" s="617"/>
      <c r="E65" s="617"/>
      <c r="F65" s="617"/>
      <c r="G65" s="617"/>
      <c r="H65" s="617"/>
      <c r="I65" s="617"/>
      <c r="J65" s="617"/>
      <c r="K65" s="617"/>
      <c r="L65" s="617"/>
      <c r="M65" s="617"/>
      <c r="N65" s="617"/>
      <c r="O65" s="617"/>
      <c r="P65" s="617"/>
      <c r="Q65" s="617"/>
      <c r="R65" s="617"/>
      <c r="S65" s="617"/>
      <c r="T65" s="617"/>
      <c r="U65" s="617"/>
      <c r="V65" s="617"/>
      <c r="W65" s="617"/>
      <c r="X65" s="617"/>
      <c r="Y65" s="617"/>
      <c r="Z65" s="617"/>
      <c r="AA65" s="617"/>
      <c r="AB65" s="617"/>
      <c r="AC65" s="617"/>
      <c r="AD65" s="617"/>
      <c r="AE65" s="617"/>
      <c r="AF65" s="617"/>
      <c r="AG65" s="617"/>
    </row>
    <row r="66" spans="1:33" ht="6" customHeight="1">
      <c r="A66" s="2"/>
      <c r="B66" s="622"/>
      <c r="C66" s="622"/>
      <c r="D66" s="622"/>
      <c r="E66" s="622"/>
      <c r="F66" s="622"/>
      <c r="G66" s="622"/>
      <c r="H66" s="622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2"/>
      <c r="T66" s="622"/>
      <c r="U66" s="622"/>
      <c r="V66" s="622"/>
      <c r="W66" s="622"/>
      <c r="X66" s="622"/>
      <c r="Y66" s="622"/>
      <c r="Z66" s="622"/>
      <c r="AA66" s="622"/>
      <c r="AB66" s="622"/>
      <c r="AC66" s="622"/>
      <c r="AD66" s="622"/>
      <c r="AE66" s="622"/>
      <c r="AF66" s="622"/>
      <c r="AG66" s="622"/>
    </row>
    <row r="67" spans="1:33">
      <c r="A67" s="2"/>
      <c r="B67" s="617"/>
      <c r="C67" s="617"/>
      <c r="D67" s="617"/>
      <c r="E67" s="617"/>
      <c r="F67" s="617"/>
      <c r="G67" s="617"/>
      <c r="H67" s="617"/>
      <c r="I67" s="617"/>
      <c r="J67" s="617"/>
      <c r="K67" s="617"/>
      <c r="L67" s="617"/>
      <c r="M67" s="617"/>
      <c r="N67" s="617"/>
      <c r="O67" s="617"/>
      <c r="P67" s="617"/>
      <c r="Q67" s="617"/>
      <c r="R67" s="617"/>
      <c r="S67" s="617"/>
      <c r="T67" s="617"/>
      <c r="U67" s="617"/>
      <c r="V67" s="617"/>
      <c r="W67" s="617"/>
      <c r="X67" s="617"/>
      <c r="Y67" s="617"/>
      <c r="Z67" s="617"/>
      <c r="AA67" s="617"/>
      <c r="AB67" s="617"/>
      <c r="AC67" s="617"/>
      <c r="AD67" s="617"/>
      <c r="AE67" s="617"/>
      <c r="AF67" s="617"/>
      <c r="AG67" s="617"/>
    </row>
    <row r="68" spans="1:3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3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3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3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3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3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3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3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3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3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3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3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</sheetData>
  <sheetProtection algorithmName="SHA-512" hashValue="R4tMuUqtbTK/30JHaBnrnKqiNc8JOeoaT+y4YHCCwlJA9CEnfkwAewpHRAbgzOGrSwiiQLshWTYESiT3ojOxJQ==" saltValue="yWJP3F8hzvcX8uAE1aXJfA==" spinCount="100000" sheet="1" objects="1" scenarios="1" selectLockedCells="1"/>
  <mergeCells count="113">
    <mergeCell ref="B67:AG67"/>
    <mergeCell ref="B12:B13"/>
    <mergeCell ref="B14:B15"/>
    <mergeCell ref="B16:B17"/>
    <mergeCell ref="C12:D12"/>
    <mergeCell ref="C13:D13"/>
    <mergeCell ref="C14:D14"/>
    <mergeCell ref="C15:D15"/>
    <mergeCell ref="C16:D16"/>
    <mergeCell ref="C17:D17"/>
    <mergeCell ref="B66:AG66"/>
    <mergeCell ref="B35:AG52"/>
    <mergeCell ref="B54:AG56"/>
    <mergeCell ref="B57:AG57"/>
    <mergeCell ref="B59:J59"/>
    <mergeCell ref="K59:V59"/>
    <mergeCell ref="B58:AG58"/>
    <mergeCell ref="B63:J63"/>
    <mergeCell ref="B62:J62"/>
    <mergeCell ref="K62:V62"/>
    <mergeCell ref="B61:AG61"/>
    <mergeCell ref="B60:J60"/>
    <mergeCell ref="K60:V60"/>
    <mergeCell ref="AD62:AG62"/>
    <mergeCell ref="AD63:AG63"/>
    <mergeCell ref="W62:AC62"/>
    <mergeCell ref="W63:AC63"/>
    <mergeCell ref="K63:V63"/>
    <mergeCell ref="AD59:AG59"/>
    <mergeCell ref="AD60:AG60"/>
    <mergeCell ref="W59:AC59"/>
    <mergeCell ref="W60:AC60"/>
    <mergeCell ref="B64:AG65"/>
    <mergeCell ref="G31:H31"/>
    <mergeCell ref="K31:Q31"/>
    <mergeCell ref="R31:U31"/>
    <mergeCell ref="Z19:AA19"/>
    <mergeCell ref="M20:Y20"/>
    <mergeCell ref="Z20:AA20"/>
    <mergeCell ref="M23:Y23"/>
    <mergeCell ref="M18:Y18"/>
    <mergeCell ref="G33:H33"/>
    <mergeCell ref="B24:AG24"/>
    <mergeCell ref="F25:AG25"/>
    <mergeCell ref="K33:Q33"/>
    <mergeCell ref="B31:D31"/>
    <mergeCell ref="AA33:AB33"/>
    <mergeCell ref="Y33:Z33"/>
    <mergeCell ref="V33:W33"/>
    <mergeCell ref="B28:J28"/>
    <mergeCell ref="B27:AG27"/>
    <mergeCell ref="X28:AG28"/>
    <mergeCell ref="K28:W28"/>
    <mergeCell ref="Z8:AG8"/>
    <mergeCell ref="B7:S7"/>
    <mergeCell ref="T6:AG6"/>
    <mergeCell ref="Z10:AA11"/>
    <mergeCell ref="AE10:AE11"/>
    <mergeCell ref="AD10:AD11"/>
    <mergeCell ref="AF9:AG9"/>
    <mergeCell ref="AG10:AG11"/>
    <mergeCell ref="AF10:AF11"/>
    <mergeCell ref="B8:Y8"/>
    <mergeCell ref="C11:D11"/>
    <mergeCell ref="B9:D10"/>
    <mergeCell ref="J3:AG3"/>
    <mergeCell ref="B32:Q32"/>
    <mergeCell ref="R32:AG32"/>
    <mergeCell ref="P17:Y17"/>
    <mergeCell ref="AC10:AC11"/>
    <mergeCell ref="P9:Y11"/>
    <mergeCell ref="Z13:AA13"/>
    <mergeCell ref="Z14:AA14"/>
    <mergeCell ref="P12:Y12"/>
    <mergeCell ref="P13:Y13"/>
    <mergeCell ref="E12:M12"/>
    <mergeCell ref="N9:O10"/>
    <mergeCell ref="E13:M13"/>
    <mergeCell ref="Z12:AA12"/>
    <mergeCell ref="E14:M14"/>
    <mergeCell ref="I4:AG4"/>
    <mergeCell ref="E9:M9"/>
    <mergeCell ref="E10:M10"/>
    <mergeCell ref="AB10:AB11"/>
    <mergeCell ref="B5:AG5"/>
    <mergeCell ref="T7:AG7"/>
    <mergeCell ref="B6:S6"/>
    <mergeCell ref="Z9:AE9"/>
    <mergeCell ref="E11:M11"/>
    <mergeCell ref="B34:AG34"/>
    <mergeCell ref="X31:Y31"/>
    <mergeCell ref="P14:Y14"/>
    <mergeCell ref="E15:M15"/>
    <mergeCell ref="B30:Q30"/>
    <mergeCell ref="B25:E25"/>
    <mergeCell ref="AC31:AG31"/>
    <mergeCell ref="Z15:AA15"/>
    <mergeCell ref="M19:Y19"/>
    <mergeCell ref="E17:M17"/>
    <mergeCell ref="P15:Y15"/>
    <mergeCell ref="E16:M16"/>
    <mergeCell ref="B20:L23"/>
    <mergeCell ref="B18:L19"/>
    <mergeCell ref="Z16:AA16"/>
    <mergeCell ref="M21:Y21"/>
    <mergeCell ref="M22:Y22"/>
    <mergeCell ref="P16:Y16"/>
    <mergeCell ref="B33:D33"/>
    <mergeCell ref="R30:AG30"/>
    <mergeCell ref="B29:AG29"/>
    <mergeCell ref="Z17:AA17"/>
    <mergeCell ref="Z18:AA18"/>
    <mergeCell ref="R33:S33"/>
  </mergeCells>
  <phoneticPr fontId="0" type="noConversion"/>
  <conditionalFormatting sqref="K31 G31 E31 G33 K33 AC31 AD33:AE33 U33:V33 X33:Y33 AG23 V31 AD20:AD22 Z20:AG20">
    <cfRule type="expression" dxfId="0" priority="1" stopIfTrue="1">
      <formula>ISERROR(E20)</formula>
    </cfRule>
  </conditionalFormatting>
  <printOptions horizontalCentered="1" verticalCentered="1"/>
  <pageMargins left="7.874015748031496E-2" right="7.874015748031496E-2" top="0.19685039370078741" bottom="0.19685039370078741" header="3.937007874015748E-2" footer="3.937007874015748E-2"/>
  <pageSetup paperSize="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80" r:id="rId4" name="Check Box 368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0</xdr:rowOff>
                  </from>
                  <to>
                    <xdr:col>1</xdr:col>
                    <xdr:colOff>342900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1" r:id="rId5" name="Check Box 369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0</xdr:rowOff>
                  </from>
                  <to>
                    <xdr:col>1</xdr:col>
                    <xdr:colOff>333375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8" r:id="rId6" name="Check Box 376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114300</xdr:rowOff>
                  </from>
                  <to>
                    <xdr:col>1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9" r:id="rId7" name="Check Box 377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114300</xdr:rowOff>
                  </from>
                  <to>
                    <xdr:col>6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4" r:id="rId8" name="Check Box 382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238125</xdr:rowOff>
                  </from>
                  <to>
                    <xdr:col>1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8" r:id="rId9" name="Check Box 626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114300</xdr:rowOff>
                  </from>
                  <to>
                    <xdr:col>5</xdr:col>
                    <xdr:colOff>123825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9" r:id="rId10" name="Check Box 627">
              <controlPr defaultSize="0" autoFill="0" autoLine="0" autoPict="0">
                <anchor moveWithCells="1">
                  <from>
                    <xdr:col>7</xdr:col>
                    <xdr:colOff>47625</xdr:colOff>
                    <xdr:row>9</xdr:row>
                    <xdr:rowOff>114300</xdr:rowOff>
                  </from>
                  <to>
                    <xdr:col>8</xdr:col>
                    <xdr:colOff>114300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0" r:id="rId11" name="Check Box 628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114300</xdr:rowOff>
                  </from>
                  <to>
                    <xdr:col>11</xdr:col>
                    <xdr:colOff>114300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75B75DB9157EA541A0922DFE4F350CA4" ma:contentTypeVersion="13" ma:contentTypeDescription="" ma:contentTypeScope="" ma:versionID="ceb70e2138405b90271f0d409898c88f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cce00a36837cb80f98701a11edf3569e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  <xsd:element name="SharedWithUsers" ma:index="2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UMXZNRYXENRP-1227786853-98</_dlc_DocId>
    <_dlc_DocIdUrl xmlns="35ae7812-1ab0-4572-a6c7-91e90b93790a">
      <Url>http://edition.simtq.mtq.min.intra/fr/entreprises-partenaires/entreprises-reseaux-routier/guides-formulaires/_layouts/15/DocIdRedir.aspx?ID=UMXZNRYXENRP-1227786853-98</Url>
      <Description>UMXZNRYXENRP-1227786853-98</Description>
    </_dlc_DocIdUrl>
    <SousSousTheme xmlns="35ae7812-1ab0-4572-a6c7-91e90b93790a"/>
    <DatePublication xmlns="35ae7812-1ab0-4572-a6c7-91e90b93790a">2023-03-01T05:00:00+00:00</DatePublication>
    <DescriptionDocument xmlns="35ae7812-1ab0-4572-a6c7-91e90b93790a">V-2430-5 : Rapport de lot MG 20b (couche de roulement sur route non revêtue)</DescriptionDocument>
    <ImageDocument xmlns="35ae7812-1ab0-4572-a6c7-91e90b93790a">
      <Url xsi:nil="true"/>
      <Description xsi:nil="true"/>
    </ImageDocument>
    <Theme xmlns="35ae7812-1ab0-4572-a6c7-91e90b93790a">
      <Value>10</Value>
    </Theme>
    <ExclureImportation xmlns="35ae7812-1ab0-4572-a6c7-91e90b93790a">false</ExclureImportation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SousTheme xmlns="35ae7812-1ab0-4572-a6c7-91e90b93790a">
      <Value>82</Value>
    </SousTheme>
    <TypeDocument xmlns="35ae7812-1ab0-4572-a6c7-91e90b93790a">14</TypeDocument>
    <RoutingRule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FE5415-9660-46C5-A7E8-31E4F8B40C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9471F0-31CB-464B-B7DE-CEDBD3C85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ae7812-1ab0-4572-a6c7-91e90b937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BC4581-071C-4C11-99D3-C390CA9182B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954AC2B-35D8-4EA3-B3FA-4F66E1B7515D}">
  <ds:schemaRefs>
    <ds:schemaRef ds:uri="35ae7812-1ab0-4572-a6c7-91e90b93790a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MG 20b</vt:lpstr>
      <vt:lpstr>(2) MG 20b recours lot</vt:lpstr>
      <vt:lpstr>'(2) MG 20b recours lot'!Zone_d_impression</vt:lpstr>
      <vt:lpstr>'MG 20b'!Zone_d_impression</vt:lpstr>
    </vt:vector>
  </TitlesOfParts>
  <Company>mtq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V-2430-5 : Rapport de lot MG 20b (couche de roulement sur route non revêtue)</dc:title>
  <dc:creator>Ministère des Transports et de la Mobilité durable</dc:creator>
  <cp:keywords>2430; 2430-5</cp:keywords>
  <cp:lastModifiedBy>Berri, Nabih</cp:lastModifiedBy>
  <cp:lastPrinted>2024-11-14T15:15:10Z</cp:lastPrinted>
  <dcterms:created xsi:type="dcterms:W3CDTF">2002-03-08T16:32:11Z</dcterms:created>
  <dcterms:modified xsi:type="dcterms:W3CDTF">2024-12-12T17:39:15Z</dcterms:modified>
  <cp:category>Formulaire ministériel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0x0101004CF7858666DCF549A225B94A6B816A810075B75DB9157EA541A0922DFE4F350CA4</vt:lpwstr>
  </property>
  <property fmtid="{D5CDD505-2E9C-101B-9397-08002B2CF9AE}" pid="3" name="_dlc_DocIdItemGuid">
    <vt:lpwstr>ecc0d81e-8bb9-43c3-8b0f-4ea9c96b8fa2</vt:lpwstr>
  </property>
</Properties>
</file>